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jpe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Svcs\Beer_Wine\Beer &amp; Wine Tax Forms (GS 12001 - Retain until no longer needed)\"/>
    </mc:Choice>
  </mc:AlternateContent>
  <xr:revisionPtr revIDLastSave="0" documentId="13_ncr:1_{8D4EB039-D019-4736-886C-8075D32255AF}" xr6:coauthVersionLast="47" xr6:coauthVersionMax="47" xr10:uidLastSave="{00000000-0000-0000-0000-000000000000}"/>
  <bookViews>
    <workbookView xWindow="30612" yWindow="-108" windowWidth="30936" windowHeight="16896" tabRatio="652" xr2:uid="{00000000-000D-0000-FFFF-FFFF00000000}"/>
  </bookViews>
  <sheets>
    <sheet name="Brewery LIQ526" sheetId="1" r:id="rId1"/>
    <sheet name="Sales to Distributor LIQ526-A" sheetId="4" r:id="rId2"/>
    <sheet name="LIQ526 Instructions" sheetId="3" r:id="rId3"/>
    <sheet name="LIQ526-A Instructions" sheetId="6" r:id="rId4"/>
  </sheets>
  <externalReferences>
    <externalReference r:id="rId5"/>
    <externalReference r:id="rId6"/>
  </externalReferences>
  <definedNames>
    <definedName name="\a" localSheetId="1">#REF!</definedName>
    <definedName name="\a">#REF!</definedName>
    <definedName name="\A_C" localSheetId="1">#REF!</definedName>
    <definedName name="\A_C">#REF!</definedName>
    <definedName name="\A_C_1" localSheetId="1">#REF!</definedName>
    <definedName name="\A_C_1">#REF!</definedName>
    <definedName name="\A_C_2">#REF!</definedName>
    <definedName name="\APPC">#REF!</definedName>
    <definedName name="\APPC_1">#REF!</definedName>
    <definedName name="\APPC_2">#REF!</definedName>
    <definedName name="\c">#REF!</definedName>
    <definedName name="\d">#REF!</definedName>
    <definedName name="\i">#REF!</definedName>
    <definedName name="\m">#REF!</definedName>
    <definedName name="\p">#REF!</definedName>
    <definedName name="\r">#REF!</definedName>
    <definedName name="\w">#REF!</definedName>
    <definedName name="\WORK_AREA">#REF!</definedName>
    <definedName name="_081431">#REF!</definedName>
    <definedName name="_LIQ526">#REF!</definedName>
    <definedName name="_LIQ530">#REF!</definedName>
    <definedName name="_LIQ675">#REF!</definedName>
    <definedName name="_LIQ710">#REF!</definedName>
    <definedName name="_Order1" hidden="1">255</definedName>
    <definedName name="_Order2" hidden="1">255</definedName>
    <definedName name="_TB02">#REF!</definedName>
    <definedName name="_TB03">#REF!</definedName>
    <definedName name="_TB04">#REF!</definedName>
    <definedName name="_TW02">#REF!</definedName>
    <definedName name="_TW03">#REF!</definedName>
    <definedName name="_TW04">#REF!</definedName>
    <definedName name="_TX06">#REF!</definedName>
    <definedName name="_TX07">#REF!</definedName>
    <definedName name="_TX08">#REF!</definedName>
    <definedName name="ADDRESS">[1]Licensees!$A$1:$O$950</definedName>
    <definedName name="AGENCY_MENU">#REF!</definedName>
    <definedName name="ANSWER">#REF!</definedName>
    <definedName name="APP_A">#REF!</definedName>
    <definedName name="APP_B">#REF!</definedName>
    <definedName name="APP_C">#REF!</definedName>
    <definedName name="APP_C_MSG">#REF!</definedName>
    <definedName name="APP_D">#REF!</definedName>
    <definedName name="AUDIT_BUDGET">#REF!</definedName>
    <definedName name="AUDITOR">#REF!</definedName>
    <definedName name="CCST1500_1515">[2]Blocks!#REF!</definedName>
    <definedName name="CCST1500_1515_1500">[2]Blocks!#REF!</definedName>
    <definedName name="CCST3434">[2]Blocks!#REF!</definedName>
    <definedName name="COUNT">#REF!</definedName>
    <definedName name="COVER">#REF!</definedName>
    <definedName name="COVEX">#REF!</definedName>
    <definedName name="_xlnm.Criteria">#REF!</definedName>
    <definedName name="Criteria_MI">#REF!</definedName>
    <definedName name="_xlnm.Database">#REF!</definedName>
    <definedName name="Database_MI">#REF!</definedName>
    <definedName name="DETAIL">#REF!</definedName>
    <definedName name="LIC__" localSheetId="1">#REF!</definedName>
    <definedName name="LIC__">#REF!</definedName>
    <definedName name="LOCATION" localSheetId="1">#REF!</definedName>
    <definedName name="LOCATION">#REF!</definedName>
    <definedName name="MAIN_AB" localSheetId="1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NUMBER">#REF!</definedName>
    <definedName name="OUTLET_NO.">#REF!</definedName>
    <definedName name="PRINT">#REF!</definedName>
    <definedName name="_xlnm.Print_Area" localSheetId="0">'Brewery LIQ526'!$A$1:$H$37</definedName>
    <definedName name="_xlnm.Print_Area" localSheetId="2">'LIQ526 Instructions'!$A$2:$I$97</definedName>
    <definedName name="_xlnm.Print_Area" localSheetId="3">'LIQ526-A Instructions'!$A$2:$K$59</definedName>
    <definedName name="_xlnm.Print_Area" localSheetId="1">'Sales to Distributor LIQ526-A'!$A$1:$G$45</definedName>
    <definedName name="PRINT_MSG1" localSheetId="1">#REF!</definedName>
    <definedName name="PRINT_MSG1">#REF!</definedName>
    <definedName name="PRINT_MSG2" localSheetId="1">#REF!</definedName>
    <definedName name="PRINT_MSG2">#REF!</definedName>
    <definedName name="_xlnm.Print_Titles" localSheetId="2">'LIQ526 Instructions'!$2:$3</definedName>
    <definedName name="STOP" localSheetId="1">#REF!</definedName>
    <definedName name="STOP">#REF!</definedName>
    <definedName name="STORE_MENU" localSheetId="1">#REF!</definedName>
    <definedName name="STORE_MENU">#REF!</definedName>
    <definedName name="Table" localSheetId="1">#REF!</definedName>
    <definedName name="Table">#REF!</definedName>
    <definedName name="TAX_BREWERY">#REF!</definedName>
    <definedName name="TAX_WINERY">#REF!</definedName>
    <definedName name="TaxProgamDist_Recap_pg1_List">#REF!</definedName>
    <definedName name="TIME">#REF!</definedName>
    <definedName name="TX08_FIRST">#REF!</definedName>
    <definedName name="TX08_WP">#REF!</definedName>
    <definedName name="WORKPAPER">#REF!</definedName>
    <definedName name="WP_ME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B7" i="4"/>
  <c r="F9" i="4"/>
  <c r="F7" i="4"/>
  <c r="B6" i="4"/>
  <c r="G44" i="4" l="1"/>
  <c r="F44" i="4"/>
  <c r="G24" i="1" l="1"/>
  <c r="H30" i="1" s="1"/>
  <c r="F24" i="1"/>
  <c r="H26" i="1" l="1"/>
  <c r="F30" i="1"/>
  <c r="H31" i="1" s="1"/>
  <c r="H34" i="1" s="1"/>
</calcChain>
</file>

<file path=xl/sharedStrings.xml><?xml version="1.0" encoding="utf-8"?>
<sst xmlns="http://schemas.openxmlformats.org/spreadsheetml/2006/main" count="256" uniqueCount="205">
  <si>
    <t xml:space="preserve">FORM LIQ-526  </t>
  </si>
  <si>
    <t>MONTH</t>
  </si>
  <si>
    <t>YEAR</t>
  </si>
  <si>
    <t xml:space="preserve">  PART 1:   NET PRODUCTIONS   (In Barrels)</t>
  </si>
  <si>
    <t>(Round to 2 decimal places)</t>
  </si>
  <si>
    <t xml:space="preserve">   TOTAL BARRELS</t>
  </si>
  <si>
    <t>(1)</t>
  </si>
  <si>
    <t xml:space="preserve"> PART 2:  NET REMOVALS FROM BREWERY</t>
  </si>
  <si>
    <t xml:space="preserve"> 1.  NET NON-TAXABLE SALES</t>
  </si>
  <si>
    <t>(2)</t>
  </si>
  <si>
    <t>(3)</t>
  </si>
  <si>
    <t xml:space="preserve"> 2. NET TAXABLE SALES</t>
  </si>
  <si>
    <t>TOTAL BARRELS</t>
  </si>
  <si>
    <t xml:space="preserve"> (USE TAX RATE COLUMN THAT APPLIES TO YOUR LICENSE)</t>
  </si>
  <si>
    <t>@ $8.080</t>
  </si>
  <si>
    <t>@ $4.782</t>
  </si>
  <si>
    <t>(4)</t>
  </si>
  <si>
    <t>(5)</t>
  </si>
  <si>
    <t>TOTAL BARRELS OF TAXABLE SALES:  Total of lines (4) and (5)</t>
  </si>
  <si>
    <t>(6)</t>
  </si>
  <si>
    <t>(7)</t>
  </si>
  <si>
    <t>Certified True and Correct Under Penalty of Perjury</t>
  </si>
  <si>
    <t>Signature of Person Completing Form</t>
  </si>
  <si>
    <t xml:space="preserve">   Line (6) above  x  $8.080  =                                     Box (8)</t>
  </si>
  <si>
    <t xml:space="preserve">   Line (6) above  x  $4.782  =                                Box (9)</t>
  </si>
  <si>
    <t>(8)</t>
  </si>
  <si>
    <t>(9)</t>
  </si>
  <si>
    <t>Printed Name</t>
  </si>
  <si>
    <t>Taxes Due Box (8) + (9) =</t>
  </si>
  <si>
    <t>(10)</t>
  </si>
  <si>
    <t>Date</t>
  </si>
  <si>
    <t xml:space="preserve"> Penalties for late reporting 2% per month of amount in box (10)</t>
  </si>
  <si>
    <t>(11)</t>
  </si>
  <si>
    <t>Telephone No</t>
  </si>
  <si>
    <t>(12)</t>
  </si>
  <si>
    <t>E-Mail Address</t>
  </si>
  <si>
    <t>TOTAL DUE After Adjustments</t>
  </si>
  <si>
    <t>(13)</t>
  </si>
  <si>
    <t>WSLCB USE ONLY</t>
  </si>
  <si>
    <t>Postmark Date</t>
  </si>
  <si>
    <t>This report must be filed every month INCLUDING MONTHS WHEN THERE IS NO ACTIVITY.  Reports must be</t>
  </si>
  <si>
    <t>postmarked on or before the 20th of the following month of reporting activity.  When the 20th falls on a Saturday,</t>
  </si>
  <si>
    <t>Sunday, or legal holiday the report must be postmarked by the U.S. Postal Service no later than the next</t>
  </si>
  <si>
    <t>postal business day.</t>
  </si>
  <si>
    <t>Receipt of the report is not acknowledged until both the report and tax due are received.</t>
  </si>
  <si>
    <t>License Number:</t>
  </si>
  <si>
    <t>License Name:</t>
  </si>
  <si>
    <t>Location Address:</t>
  </si>
  <si>
    <t>City, State, Zip:</t>
  </si>
  <si>
    <t>Enter the City, State and Zip Code per license number entered.</t>
  </si>
  <si>
    <t>Month:</t>
  </si>
  <si>
    <t>Enter the month of reported activities.</t>
  </si>
  <si>
    <t>Year:</t>
  </si>
  <si>
    <t>Enter the year of reported activities.</t>
  </si>
  <si>
    <t>First column corresponds to the field number on the form.  Enter the information as shown.</t>
  </si>
  <si>
    <t>PART 1</t>
  </si>
  <si>
    <t>This section must balance to your TTB F 5130.9 or F 5130.26 form, depending on which one you file.</t>
  </si>
  <si>
    <t>PART 2</t>
  </si>
  <si>
    <t xml:space="preserve"> 1. a &amp; b</t>
  </si>
  <si>
    <t>Enter total Barrels of beer sold to Washington Beer Distributors.  Include the samples given to them.</t>
  </si>
  <si>
    <t>Enter the total Barrels of beer sold to the military within Washington, Interstate Common Carriers,</t>
  </si>
  <si>
    <t>Samples sent out of WA, and Donations to qualified nonprofits not in WA.</t>
  </si>
  <si>
    <t>(DO NOT include Direct Shipments to Out-of-state Consumers, these sales are</t>
  </si>
  <si>
    <t>reported as retail sales on Line 4.)</t>
  </si>
  <si>
    <t xml:space="preserve"> 2. a &amp; b</t>
  </si>
  <si>
    <t>Enter the total Barrels of beer sold to Washington retail licensees (i.e. - restaurants, grocery stores,</t>
  </si>
  <si>
    <t>beer specialty shops, etc.).</t>
  </si>
  <si>
    <t>Enter the amount of Penalties (Reports are due on the 20th of the month following activity).</t>
  </si>
  <si>
    <t>Penalties accumulate at 2% per month and are determined by multiplying an unpaid balance</t>
  </si>
  <si>
    <t>by the computed percentage rate.</t>
  </si>
  <si>
    <t xml:space="preserve">FORM LIQ-526-A  </t>
  </si>
  <si>
    <t>PART 1:</t>
  </si>
  <si>
    <t>DISTRIBUTOR'S</t>
  </si>
  <si>
    <t xml:space="preserve">SOLD TO </t>
  </si>
  <si>
    <t>WSLCB LICENSE NO.</t>
  </si>
  <si>
    <t xml:space="preserve">  DISTRIBUTOR'S NAME</t>
  </si>
  <si>
    <t>CITY</t>
  </si>
  <si>
    <t>TOTAL THIS PAGE PLUS TOTAL OF ALL OTHER PAGES</t>
  </si>
  <si>
    <t>Enter your Trade Name per license number entered.</t>
  </si>
  <si>
    <t>MONTH:</t>
  </si>
  <si>
    <t>YEAR:</t>
  </si>
  <si>
    <t>Enter year of reported activity.</t>
  </si>
  <si>
    <t>Please complete the numbered fields as follows:</t>
  </si>
  <si>
    <t>First column corresponds to number on form.  Enter the information as shown.</t>
  </si>
  <si>
    <t xml:space="preserve">       List all sales to Washington State Distributors.</t>
  </si>
  <si>
    <t>Show name of distributor and location (city where the distributor is receiving shipments).</t>
  </si>
  <si>
    <t>Current licensee lists and reporting forms are available at LCB website:</t>
  </si>
  <si>
    <t>Enter month of reported activity.</t>
  </si>
  <si>
    <t xml:space="preserve">   line 3 on the LIQ-526.</t>
  </si>
  <si>
    <t>Enter the total barrels from the other pages of the LIQ-526-A form (if multiple pages are used).</t>
  </si>
  <si>
    <t>Form (LIQ-526-A).</t>
  </si>
  <si>
    <t>license number will activate the cells with programmed computations.</t>
  </si>
  <si>
    <t>The Tax Report (in Excel) has formulas in a variety of the cells (they are shaded) - ENTERING your</t>
  </si>
  <si>
    <r>
      <t xml:space="preserve">a. Brewery's Retail Sales (Including Direct Shipments to in- and out-of-state Consumers), Samples used in Washington, Donations to in-state qualified Non-Profits, and "Used for Tasting" beer </t>
    </r>
    <r>
      <rPr>
        <b/>
        <sz val="10"/>
        <color rgb="FF0000FF"/>
        <rFont val="Arial"/>
        <family val="2"/>
      </rPr>
      <t>when charged for</t>
    </r>
    <r>
      <rPr>
        <b/>
        <sz val="10"/>
        <rFont val="Arial"/>
        <family val="2"/>
      </rPr>
      <t>.</t>
    </r>
  </si>
  <si>
    <r>
      <t xml:space="preserve">(Credits) or Balances Due             </t>
    </r>
    <r>
      <rPr>
        <b/>
        <i/>
        <sz val="11"/>
        <rFont val="Arial"/>
        <family val="2"/>
      </rPr>
      <t>(IF ANY)</t>
    </r>
  </si>
  <si>
    <r>
      <t xml:space="preserve">TAX COMPUTATION  </t>
    </r>
    <r>
      <rPr>
        <b/>
        <sz val="10"/>
        <color rgb="FFFF0000"/>
        <rFont val="Arial"/>
        <family val="2"/>
      </rPr>
      <t>(USE THE CORRECT TAX RATE)</t>
    </r>
  </si>
  <si>
    <t>If you have sales to Wash Distributors, attach a copy of this report to your Form LIQ-526.</t>
  </si>
  <si>
    <r>
      <t>Total Barrels from all other pages</t>
    </r>
    <r>
      <rPr>
        <b/>
        <i/>
        <sz val="12"/>
        <rFont val="Arial"/>
        <family val="2"/>
      </rPr>
      <t xml:space="preserve"> (If multiple pages used)</t>
    </r>
  </si>
  <si>
    <r>
      <t xml:space="preserve">   a. Washington Beer Distributors (must equal LIQ 526-A which should be attached) </t>
    </r>
    <r>
      <rPr>
        <b/>
        <sz val="10"/>
        <color rgb="FF3333FF"/>
        <rFont val="Arial"/>
        <family val="2"/>
      </rPr>
      <t xml:space="preserve"> (Include Samples Provided)</t>
    </r>
  </si>
  <si>
    <t>If Revised Report</t>
  </si>
  <si>
    <t>(check box)</t>
  </si>
  <si>
    <r>
      <t xml:space="preserve"> b.  Military within WA, ICC, &amp; Exports </t>
    </r>
    <r>
      <rPr>
        <b/>
        <sz val="10"/>
        <color indexed="10"/>
        <rFont val="Arial"/>
        <family val="2"/>
      </rPr>
      <t>(Which includes all Shipments leaving Washington Sold to Distributors &amp; Retail Licensees, Samples, and Donations to Non-Profits.)</t>
    </r>
    <r>
      <rPr>
        <b/>
        <sz val="10"/>
        <rFont val="Arial"/>
        <family val="2"/>
      </rPr>
      <t xml:space="preserve">   (</t>
    </r>
    <r>
      <rPr>
        <b/>
        <sz val="10"/>
        <color indexed="12"/>
        <rFont val="Arial"/>
        <family val="2"/>
      </rPr>
      <t>DO NOT</t>
    </r>
    <r>
      <rPr>
        <b/>
        <sz val="10"/>
        <rFont val="Arial"/>
        <family val="2"/>
      </rPr>
      <t xml:space="preserve"> include Direct shipments exported to Consumers.)</t>
    </r>
  </si>
  <si>
    <t xml:space="preserve">    b. Sales to Washington Retail Licensees (i.e. - restaurants, grocery stores)</t>
  </si>
  <si>
    <t xml:space="preserve">DISTRIBUTOR BY DOMESTIC BREWERY  </t>
  </si>
  <si>
    <t xml:space="preserve">REPORT OF SALES TO WASH BEER  </t>
  </si>
  <si>
    <r>
      <t xml:space="preserve">One line per Distributor per month </t>
    </r>
    <r>
      <rPr>
        <b/>
        <i/>
        <sz val="12"/>
        <color rgb="FFFF0000"/>
        <rFont val="Arial"/>
        <family val="2"/>
      </rPr>
      <t xml:space="preserve">(Include Samples Provided)  </t>
    </r>
    <r>
      <rPr>
        <b/>
        <i/>
        <sz val="12"/>
        <color rgb="FF0000FF"/>
        <rFont val="Arial"/>
        <family val="2"/>
      </rPr>
      <t>(Round to 2 decimal places)</t>
    </r>
  </si>
  <si>
    <t>Amount Received</t>
  </si>
  <si>
    <t xml:space="preserve">SUMMARY TAX REPORT  </t>
  </si>
  <si>
    <t xml:space="preserve">DOMESTIC &amp; MICRO BREWERY  </t>
  </si>
  <si>
    <r>
      <t xml:space="preserve">Enter your location </t>
    </r>
    <r>
      <rPr>
        <b/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</si>
  <si>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r>
      <rPr>
        <b/>
        <sz val="10"/>
        <rFont val="Arial"/>
        <family val="2"/>
      </rPr>
      <t xml:space="preserve">Report in Barrels </t>
    </r>
    <r>
      <rPr>
        <b/>
        <sz val="10"/>
        <color rgb="FF0000FF"/>
        <rFont val="Arial"/>
        <family val="2"/>
      </rPr>
      <t>(31 Gallons in a barrel)</t>
    </r>
    <r>
      <rPr>
        <sz val="10"/>
        <rFont val="Arial"/>
        <family val="2"/>
      </rPr>
      <t>,</t>
    </r>
    <r>
      <rPr>
        <b/>
        <sz val="10"/>
        <color rgb="FFFF0000"/>
        <rFont val="Arial"/>
        <family val="2"/>
      </rPr>
      <t xml:space="preserve"> Round to 2 decimal places.</t>
    </r>
  </si>
  <si>
    <r>
      <rPr>
        <b/>
        <sz val="10"/>
        <rFont val="Arial"/>
        <family val="2"/>
      </rPr>
      <t>Exports -</t>
    </r>
    <r>
      <rPr>
        <sz val="10"/>
        <rFont val="Arial"/>
        <family val="2"/>
      </rPr>
      <t xml:space="preserve"> which include all shipment leaving Washington sold to distributors or retail licensees,</t>
    </r>
  </si>
  <si>
    <r>
      <t xml:space="preserve">Total taxable sales and removals:  The sum of lines 4 and 5 for each column.  </t>
    </r>
    <r>
      <rPr>
        <b/>
        <sz val="10"/>
        <color rgb="FF0000FF"/>
        <rFont val="Arial"/>
        <family val="2"/>
      </rPr>
      <t>(Formula cells)</t>
    </r>
  </si>
  <si>
    <r>
      <t xml:space="preserve">Multiply total barrels in Line 6 by the LOW beer rate column (Small Brewery).  </t>
    </r>
    <r>
      <rPr>
        <b/>
        <sz val="10"/>
        <color rgb="FF0000FF"/>
        <rFont val="Arial"/>
        <family val="2"/>
      </rPr>
      <t>(Formula cell)</t>
    </r>
  </si>
  <si>
    <r>
      <t xml:space="preserve">Total of boxes 8 and 9.  </t>
    </r>
    <r>
      <rPr>
        <b/>
        <sz val="10"/>
        <color rgb="FF0000FF"/>
        <rFont val="Arial"/>
        <family val="2"/>
      </rPr>
      <t>(Formula cell)</t>
    </r>
  </si>
  <si>
    <r>
      <rPr>
        <b/>
        <sz val="10"/>
        <rFont val="Arial"/>
        <family val="2"/>
      </rPr>
      <t>REVISED Report</t>
    </r>
    <r>
      <rPr>
        <sz val="10"/>
        <rFont val="Arial"/>
        <family val="2"/>
      </rPr>
      <t xml:space="preserve"> (check box):  Include </t>
    </r>
    <r>
      <rPr>
        <b/>
        <i/>
        <sz val="10"/>
        <rFont val="Arial"/>
        <family val="2"/>
      </rPr>
      <t>changes only</t>
    </r>
    <r>
      <rPr>
        <sz val="10"/>
        <rFont val="Arial"/>
        <family val="2"/>
      </rPr>
      <t xml:space="preserve"> (additions or subtractions) that need to be made to the</t>
    </r>
  </si>
  <si>
    <t>original report.</t>
  </si>
  <si>
    <t>Reports may be submitted utilizing the On-Line Tax Reporting/Payment System.  For Access Code and</t>
  </si>
  <si>
    <r>
      <t>BEER RETURNED TO BREWERY By Washington Distributors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 The brewery must issue a credit that includes</t>
    </r>
  </si>
  <si>
    <r>
      <t xml:space="preserve">Washington beer taxes, at the time the beer is returned.  All beer returned for </t>
    </r>
    <r>
      <rPr>
        <u/>
        <sz val="10"/>
        <rFont val="Arial"/>
        <family val="2"/>
      </rPr>
      <t>resale</t>
    </r>
    <r>
      <rPr>
        <sz val="10"/>
        <rFont val="Arial"/>
        <family val="2"/>
      </rPr>
      <t xml:space="preserve"> should be returned to stock.</t>
    </r>
  </si>
  <si>
    <t>On TTB F 5130.9 show such returns on Lines 7 or 8 (which ever applies) and reduce your Federal Excise Taxes for</t>
  </si>
  <si>
    <t>the month.  To recover the state beer taxes on returns, reduce the taxable sales listed in Part 2 NET TAXABLE</t>
  </si>
  <si>
    <t>SALES, Section 2 (a) and (b), Lines 4 and 5 by the number of barrels returned.  For returns with NO state beer</t>
  </si>
  <si>
    <t>taxes paid (i.e. - Exports), reduce the non-taxable sales listed in Part 2 NON-TAXABLE SALES, Section 1 (a)</t>
  </si>
  <si>
    <t>and (b), Lines 2 and 3 by the number of barrels returned.</t>
  </si>
  <si>
    <r>
      <rPr>
        <b/>
        <sz val="10"/>
        <color rgb="FF0000FF"/>
        <rFont val="Arial"/>
        <family val="2"/>
      </rPr>
      <t>DO NOT REPORT</t>
    </r>
    <r>
      <rPr>
        <sz val="10"/>
        <rFont val="Arial"/>
        <family val="2"/>
      </rPr>
      <t xml:space="preserve"> on this form the removals for:  FAMILY USE, TASTING AT NO CHARGE, OR BOTTLED /</t>
    </r>
  </si>
  <si>
    <t>KEGGED BEER INVENTORY ADJUSTMENTS.</t>
  </si>
  <si>
    <r>
      <t xml:space="preserve">NET PRODUCTION:  </t>
    </r>
    <r>
      <rPr>
        <b/>
        <sz val="10"/>
        <color indexed="12"/>
        <rFont val="Arial"/>
        <family val="2"/>
      </rPr>
      <t>(NOTE:  These instructions are also on the face of form LIQ-526.)</t>
    </r>
  </si>
  <si>
    <t>3, &amp; 11 then subtract Lines 27, 28, 30 &amp; 31 to compute your Total Net Production of beer.</t>
  </si>
  <si>
    <r>
      <t xml:space="preserve">Enter the results on Line (1).  </t>
    </r>
    <r>
      <rPr>
        <b/>
        <sz val="10"/>
        <color rgb="FF0000FF"/>
        <rFont val="Arial"/>
        <family val="2"/>
      </rPr>
      <t>(In Barrels)</t>
    </r>
  </si>
  <si>
    <t>subtract Lines 13, 14, &amp; 15 to compute your Total Net Production of beer.  Enter the results on Line (1).</t>
  </si>
  <si>
    <r>
      <t xml:space="preserve">IF NONE, enter a ZERO.  </t>
    </r>
    <r>
      <rPr>
        <b/>
        <sz val="10"/>
        <color rgb="FF0000FF"/>
        <rFont val="Arial"/>
        <family val="2"/>
      </rPr>
      <t>(In Barrels)</t>
    </r>
  </si>
  <si>
    <r>
      <t xml:space="preserve">REMOVALS FROM BREWERY   </t>
    </r>
    <r>
      <rPr>
        <b/>
        <sz val="10"/>
        <color rgb="FFFF0000"/>
        <rFont val="Arial"/>
        <family val="2"/>
      </rPr>
      <t xml:space="preserve">(Round to 2 decimal places)  </t>
    </r>
    <r>
      <rPr>
        <b/>
        <sz val="10"/>
        <color rgb="FF0000FF"/>
        <rFont val="Arial"/>
        <family val="2"/>
      </rPr>
      <t>(In Barrels)</t>
    </r>
  </si>
  <si>
    <t>NON-TAXABLE SALES / REMOVALS</t>
  </si>
  <si>
    <t>Must attach form LIQ-526-A (Report of Sales to Washington Beer Distributor).  LIQ-526 Line 2 total</t>
  </si>
  <si>
    <t>must match Line 6 of LIQ-526-A.</t>
  </si>
  <si>
    <r>
      <t>TAXABLE SALES / REMOVALS</t>
    </r>
    <r>
      <rPr>
        <b/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 (Be sure to use the correct tax rate column.)</t>
    </r>
  </si>
  <si>
    <t>Enter the total Barrels of beer sold to retail consumers (including ALL Direct Shipments to consumers</t>
  </si>
  <si>
    <t>in and out of Washington), Samples used to promote sales within Washington, Donations to qualifying</t>
  </si>
  <si>
    <r>
      <t xml:space="preserve">non-profits charitable organizations in WA per 501C (3)or (6) IRS code, and </t>
    </r>
    <r>
      <rPr>
        <u/>
        <sz val="10"/>
        <rFont val="Arial"/>
        <family val="2"/>
      </rPr>
      <t>Charged For</t>
    </r>
    <r>
      <rPr>
        <sz val="10"/>
        <rFont val="Arial"/>
        <family val="2"/>
      </rPr>
      <t xml:space="preserve"> "Used for</t>
    </r>
  </si>
  <si>
    <r>
      <rPr>
        <sz val="10"/>
        <rFont val="Arial"/>
        <family val="2"/>
      </rPr>
      <t xml:space="preserve">Tasting" beer.  </t>
    </r>
    <r>
      <rPr>
        <b/>
        <sz val="10"/>
        <color rgb="FFFF0000"/>
        <rFont val="Arial"/>
        <family val="2"/>
      </rPr>
      <t>(DO NOT include "Used for Tasting" beer provided free of charges</t>
    </r>
  </si>
  <si>
    <t>or qualifying family use removals.)</t>
  </si>
  <si>
    <t>(Report at the time of transfer to such licensees, even if they are owned</t>
  </si>
  <si>
    <t>and operated by the brewery.)</t>
  </si>
  <si>
    <t>Total of Lines 2, 3, and 6.  Should equal the TTB F 5130.9 form's Net Removals, Column (G), add</t>
  </si>
  <si>
    <t>Lines 14, 15, and 16 and then subtract Lines 7 and 8.  OR should equal the TTB F 5130.26 form's</t>
  </si>
  <si>
    <r>
      <t xml:space="preserve">Net Removals, Part 1, Line 10 minus Line 4.  </t>
    </r>
    <r>
      <rPr>
        <b/>
        <sz val="10"/>
        <color rgb="FF0000FF"/>
        <rFont val="Arial"/>
        <family val="2"/>
      </rPr>
      <t>(Formula cell)</t>
    </r>
  </si>
  <si>
    <r>
      <t xml:space="preserve">Calculating Taxes and Penalties  </t>
    </r>
    <r>
      <rPr>
        <b/>
        <sz val="10"/>
        <color rgb="FFFF0000"/>
        <rFont val="Arial"/>
        <family val="2"/>
      </rPr>
      <t xml:space="preserve">(Round to 2 decimal places)   </t>
    </r>
    <r>
      <rPr>
        <b/>
        <sz val="10"/>
        <color rgb="FF0000FF"/>
        <rFont val="Arial"/>
        <family val="2"/>
      </rPr>
      <t>Small Brewery produces</t>
    </r>
  </si>
  <si>
    <t>less than 60,000 barrels in a year.  (See Tax Form for Tax Rates Charged.)</t>
  </si>
  <si>
    <t>Multiply total barrels in Line 6 by the HIGH beer rate column (Large Brewery or Strong Beer).</t>
  </si>
  <si>
    <t>(Formula cell)</t>
  </si>
  <si>
    <t>If any, enter the net amount of credits and balances owed for prior tax payments.  Show credits</t>
  </si>
  <si>
    <t>as a negative number and balances owed as a positive number.</t>
  </si>
  <si>
    <t>Total Due after the adjustment (if negative, then credit due).  Total of Boxes 6, 7 and 8.</t>
  </si>
  <si>
    <r>
      <t xml:space="preserve">Enter your </t>
    </r>
    <r>
      <rPr>
        <u/>
        <sz val="10"/>
        <rFont val="Arial"/>
        <family val="2"/>
      </rPr>
      <t>Location</t>
    </r>
    <r>
      <rPr>
        <sz val="10"/>
        <rFont val="Arial"/>
        <family val="2"/>
      </rPr>
      <t xml:space="preserve"> (</t>
    </r>
    <r>
      <rPr>
        <b/>
        <i/>
        <sz val="10"/>
        <rFont val="Arial"/>
        <family val="2"/>
      </rPr>
      <t>not mailing</t>
    </r>
    <r>
      <rPr>
        <sz val="10"/>
        <rFont val="Arial"/>
        <family val="2"/>
      </rPr>
      <t>) address per license number entered.</t>
    </r>
  </si>
  <si>
    <r>
      <t>Revision report (check box):</t>
    </r>
    <r>
      <rPr>
        <u/>
        <sz val="10"/>
        <rFont val="Arial"/>
        <family val="2"/>
      </rPr>
      <t xml:space="preserve">  Changes that need to be made to your original report, by either adding only</t>
    </r>
  </si>
  <si>
    <r>
      <t>that which was not included or subtract from original amounts by a negative number per distributor</t>
    </r>
    <r>
      <rPr>
        <sz val="10"/>
        <rFont val="Arial"/>
        <family val="2"/>
      </rPr>
      <t>.</t>
    </r>
  </si>
  <si>
    <r>
      <t xml:space="preserve">• </t>
    </r>
    <r>
      <rPr>
        <b/>
        <u/>
        <sz val="10"/>
        <rFont val="Arial"/>
        <family val="2"/>
      </rPr>
      <t>Use only one line per distributor</t>
    </r>
    <r>
      <rPr>
        <b/>
        <sz val="10"/>
        <rFont val="Arial"/>
        <family val="2"/>
      </rPr>
      <t>,</t>
    </r>
  </si>
  <si>
    <r>
      <t xml:space="preserve">• </t>
    </r>
    <r>
      <rPr>
        <b/>
        <u/>
        <sz val="10"/>
        <rFont val="Arial"/>
        <family val="2"/>
      </rPr>
      <t>Report the TOTAL quantity sold to each distributor for the reporting period</t>
    </r>
  </si>
  <si>
    <r>
      <t xml:space="preserve">       Report in Barrels.    </t>
    </r>
    <r>
      <rPr>
        <b/>
        <sz val="10"/>
        <color rgb="FF0000FF"/>
        <rFont val="Arial"/>
        <family val="2"/>
      </rPr>
      <t>(ONE Barrel = 31 Gallons)</t>
    </r>
  </si>
  <si>
    <t>Distributors during reporting period and an amount is reported on line 2 of form LIQ-526.</t>
  </si>
  <si>
    <t>This report must be filed only when Washington Domestic Brewery has sales to Washington State</t>
  </si>
  <si>
    <t>no later than the next postal business day.</t>
  </si>
  <si>
    <t>on a Saturday, Sunday, or a legal holiday, the filing must be postmarked by the U.S. Postal Service</t>
  </si>
  <si>
    <t>Reports must be postmarked on or before the 20th of the month following activity.  When the 20th falls</t>
  </si>
  <si>
    <t>will be used to determine if a penalty will be assessed and what percentage rate will be charged.</t>
  </si>
  <si>
    <r>
      <t xml:space="preserve">• </t>
    </r>
    <r>
      <rPr>
        <b/>
        <i/>
        <sz val="9.5"/>
        <color rgb="FFFF0000"/>
        <rFont val="Arial"/>
        <family val="2"/>
      </rPr>
      <t>DO NOT</t>
    </r>
    <r>
      <rPr>
        <b/>
        <sz val="9.5"/>
        <rFont val="Arial"/>
        <family val="2"/>
      </rPr>
      <t xml:space="preserve"> include sales to Out-of-state Distributors.  They should be included in the totals of</t>
    </r>
  </si>
  <si>
    <r>
      <t xml:space="preserve">Instructions for Completing </t>
    </r>
    <r>
      <rPr>
        <b/>
        <sz val="11"/>
        <rFont val="Arial"/>
        <family val="2"/>
      </rPr>
      <t>Report of Sales to Washington Distributors by Domestic Brewery -</t>
    </r>
  </si>
  <si>
    <r>
      <t xml:space="preserve">Instructions for Completing </t>
    </r>
    <r>
      <rPr>
        <b/>
        <sz val="11"/>
        <rFont val="Arial"/>
        <family val="2"/>
      </rPr>
      <t>Domestic &amp; Micro Brewery Summary Tax Report - Form (LIQ-526).</t>
    </r>
  </si>
  <si>
    <t>If there is no postmark date, the date received at the Liquor and Cannabis Board or by an authorized designee</t>
  </si>
  <si>
    <t>Enter your Six-digit Liquor and Cannabis Board Licensee Number.</t>
  </si>
  <si>
    <t>Questions may be e-mailed to:  beerwinetaxes@lcb.wa.gov</t>
  </si>
  <si>
    <t>If no tax liability is due on LIQ 526, the report may be e-mailed to:  beerwinetaxes@lcb.wa.gov.</t>
  </si>
  <si>
    <t>instructions contact the WSLCB Beer/Wine staff at:  beerwinetaxes@lcb.wa.gov or (360) 664-1721.</t>
  </si>
  <si>
    <t>Licensee lists &amp; numbers are available at WSLCB website: https://lcb.wa.gov/taxreporting/licensee-list</t>
  </si>
  <si>
    <t xml:space="preserve">Enter the Distributor’s Liquor and Cannabis Board Six-digit licensee number.  (Beware of multiple </t>
  </si>
  <si>
    <t>locations used by some Washington distributors.)</t>
  </si>
  <si>
    <r>
      <t>Licensee lists and LCB forms are available at the LCB website</t>
    </r>
    <r>
      <rPr>
        <sz val="10"/>
        <rFont val="Arial"/>
        <family val="2"/>
      </rPr>
      <t xml:space="preserve">:  </t>
    </r>
    <r>
      <rPr>
        <b/>
        <u/>
        <sz val="10"/>
        <color indexed="12"/>
        <rFont val="Arial"/>
        <family val="2"/>
      </rPr>
      <t>https://lcb.wa.gov/taxreporting/main</t>
    </r>
  </si>
  <si>
    <t xml:space="preserve">   If Revised Report</t>
  </si>
  <si>
    <t xml:space="preserve">   (check box)</t>
  </si>
  <si>
    <t xml:space="preserve"> Must enter number to activate formulas</t>
  </si>
  <si>
    <t>Mail the original to:  WSLCB, PO Box 3724, Seattle, WA 98124-3724</t>
  </si>
  <si>
    <t>Mail the original with form LIQ-526 to:  WSLCB, Financial Division, PO Box 3724, Seattle, WA 98124-3724</t>
  </si>
  <si>
    <t>If no payment due, email to: beerwinetaxes@lcb.wa.gov</t>
  </si>
  <si>
    <r>
      <t xml:space="preserve"> (Using TTB F 5130.9 form, Add Lines 2, 3, and 11 and subtract Lines 27, 28, 30, &amp; 31 of Column G)  or  (Using TTB F 5130.26 form, Add Lines 2 and 5, and subtract Lines 13, 14, and 15 of Part 1)  </t>
    </r>
    <r>
      <rPr>
        <b/>
        <sz val="10"/>
        <rFont val="Arial"/>
        <family val="2"/>
      </rPr>
      <t>Enter a Zero, if None.</t>
    </r>
  </si>
  <si>
    <t xml:space="preserve">(Revised 02/25)  </t>
  </si>
  <si>
    <t>LIQ-526 (Revised 02/25)</t>
  </si>
  <si>
    <t xml:space="preserve">(Revised 02/25)   </t>
  </si>
  <si>
    <t>LIQ-526A (Revised 02/25)</t>
  </si>
  <si>
    <t>LIQ-526 Instructions (Revised 02/25)</t>
  </si>
  <si>
    <t>Use amounts on the TTB F 5130.9 form, Part 1 (Beer Summary).   In Column (G) (Totals), Add Lines 2,</t>
  </si>
  <si>
    <r>
      <rPr>
        <b/>
        <sz val="10"/>
        <color rgb="FF3333FF"/>
        <rFont val="Arial"/>
        <family val="2"/>
      </rPr>
      <t>OR</t>
    </r>
    <r>
      <rPr>
        <sz val="10"/>
        <rFont val="Arial"/>
        <family val="2"/>
      </rPr>
      <t>, Use amounts on the TTB F 5130.26 form, Part 1 (Operations).   Add Lines 2 and 5 then</t>
    </r>
  </si>
  <si>
    <t xml:space="preserve">Enter the total barrels at the HIGH rate sold during the reporting period  (Use only one line </t>
  </si>
  <si>
    <r>
      <rPr>
        <sz val="10"/>
        <rFont val="Arial"/>
        <family val="2"/>
      </rPr>
      <t xml:space="preserve">per distributor.) </t>
    </r>
    <r>
      <rPr>
        <b/>
        <sz val="10"/>
        <color rgb="FF0000FF"/>
        <rFont val="Arial"/>
        <family val="2"/>
      </rPr>
      <t xml:space="preserve"> Include any Samples provided.</t>
    </r>
  </si>
  <si>
    <r>
      <rPr>
        <sz val="10"/>
        <rFont val="Arial"/>
        <family val="2"/>
      </rPr>
      <t>per distributor.)</t>
    </r>
    <r>
      <rPr>
        <b/>
        <sz val="10"/>
        <color rgb="FF0000FF"/>
        <rFont val="Arial"/>
        <family val="2"/>
      </rPr>
      <t xml:space="preserve"> Include any Samples provided.</t>
    </r>
  </si>
  <si>
    <t xml:space="preserve">Enter the total barrels at the LOW rate sold during the reporting period  (Use only one line </t>
  </si>
  <si>
    <t xml:space="preserve">Calculate the Total Barrels of beer sold for each tax rate.  Must equal the Total Barrels entered in </t>
  </si>
  <si>
    <r>
      <t xml:space="preserve">Box 2 of the LIQ-526 form (Domestic &amp; Micro Brewery Summary Tax Report).  </t>
    </r>
    <r>
      <rPr>
        <b/>
        <sz val="10"/>
        <color rgb="FF0000FF"/>
        <rFont val="Arial"/>
        <family val="2"/>
      </rPr>
      <t>(Formula cells)</t>
    </r>
  </si>
  <si>
    <t>LIQ-526-A Instructions (Revised 02/25)</t>
  </si>
  <si>
    <t>https://lcb.wa.gov/taxreporting/licensee-list</t>
  </si>
  <si>
    <t>WSLCB 
License Number</t>
  </si>
  <si>
    <t>Licensed Trade Name</t>
  </si>
  <si>
    <t>Location Address 
(not mailing address)</t>
  </si>
  <si>
    <t>City, State, Zip Code</t>
  </si>
  <si>
    <r>
      <t xml:space="preserve">TOTAL NET SALES FROM BREWERY:  Total of Box 2, 3, and totals from Line 6  (Taxes are paid on total barrels of Line 6)  </t>
    </r>
    <r>
      <rPr>
        <b/>
        <sz val="11"/>
        <color indexed="12"/>
        <rFont val="Arial"/>
        <family val="2"/>
      </rPr>
      <t>(Must Equal TTB F 5130.9, Totals of Column (G), Add Lines 14, 15, and 16 then subtract Lines 7 and 8) or (Must Equal TTB F 5130.26, Line 10 minus Line 4 of Part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</si>
</sst>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0_);\(0\)"/>
    <numFmt numFmtId="166" formatCode="mmmm\ d\,\ yyyy"/>
    <numFmt numFmtId="167" formatCode="[&lt;=9999999]###\-####;\(###\)\ ###\-####"/>
    <numFmt numFmtId="168" formatCode="General_)"/>
    <numFmt numFmtId="169" formatCode="[$-409]mmmm\ d\,\ yyyy;@"/>
    <numFmt numFmtId="170" formatCode="#,##0.0_);\(#,##0.0\)"/>
    <numFmt numFmtId="171" formatCode="mm\-yy;\-0;;@"/>
    <numFmt numFmtId="172" formatCode=".00#####;\-.00####;;@"/>
  </numFmts>
  <fonts count="51" x14ac:knownFonts="1">
    <font>
      <sz val="10"/>
      <name val="Courier"/>
      <family val="3"/>
    </font>
    <font>
      <sz val="10"/>
      <name val="Courier"/>
      <family val="3"/>
    </font>
    <font>
      <sz val="8"/>
      <name val="Courier New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color indexed="18"/>
      <name val="Britannic Bold"/>
      <family val="2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</font>
    <font>
      <u/>
      <sz val="16"/>
      <color indexed="12"/>
      <name val="Times New Roman"/>
      <family val="1"/>
    </font>
    <font>
      <sz val="10"/>
      <color indexed="10"/>
      <name val="Arial"/>
      <family val="2"/>
    </font>
    <font>
      <u/>
      <sz val="5.6"/>
      <color indexed="12"/>
      <name val="Courier New"/>
      <family val="3"/>
    </font>
    <font>
      <sz val="8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rgb="FF3333FF"/>
      <name val="Arial"/>
      <family val="2"/>
    </font>
    <font>
      <sz val="9"/>
      <color indexed="10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i/>
      <sz val="12"/>
      <color rgb="FFFF0000"/>
      <name val="Arial"/>
      <family val="2"/>
    </font>
    <font>
      <sz val="9"/>
      <name val="Arial"/>
      <family val="2"/>
    </font>
    <font>
      <b/>
      <i/>
      <sz val="12"/>
      <color rgb="FF0000FF"/>
      <name val="Arial"/>
      <family val="2"/>
    </font>
    <font>
      <b/>
      <i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2"/>
      <color indexed="12"/>
      <name val="Arial"/>
      <family val="2"/>
    </font>
    <font>
      <b/>
      <sz val="12"/>
      <color rgb="FF3333FF"/>
      <name val="Arial"/>
      <family val="2"/>
    </font>
    <font>
      <u/>
      <sz val="12"/>
      <color indexed="12"/>
      <name val="Arial"/>
      <family val="2"/>
    </font>
    <font>
      <b/>
      <i/>
      <sz val="9.5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9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Dashed">
        <color rgb="FF3333FF"/>
      </bottom>
      <diagonal/>
    </border>
    <border>
      <left/>
      <right/>
      <top/>
      <bottom style="mediumDashed">
        <color rgb="FF3333FF"/>
      </bottom>
      <diagonal/>
    </border>
    <border>
      <left/>
      <right style="thin">
        <color indexed="64"/>
      </right>
      <top/>
      <bottom style="mediumDashed">
        <color rgb="FF3333FF"/>
      </bottom>
      <diagonal/>
    </border>
    <border>
      <left style="thin">
        <color auto="1"/>
      </left>
      <right/>
      <top style="mediumDashed">
        <color rgb="FF3333FF"/>
      </top>
      <bottom/>
      <diagonal/>
    </border>
    <border>
      <left/>
      <right/>
      <top style="mediumDashed">
        <color rgb="FF3333FF"/>
      </top>
      <bottom/>
      <diagonal/>
    </border>
    <border>
      <left/>
      <right style="thin">
        <color indexed="64"/>
      </right>
      <top style="mediumDashed">
        <color rgb="FF3333FF"/>
      </top>
      <bottom/>
      <diagonal/>
    </border>
  </borders>
  <cellStyleXfs count="51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6" fillId="0" borderId="0">
      <alignment horizontal="center"/>
    </xf>
    <xf numFmtId="49" fontId="7" fillId="0" borderId="0" applyFill="0" applyBorder="0" applyAlignment="0" applyProtection="0"/>
    <xf numFmtId="0" fontId="8" fillId="12" borderId="0" applyNumberFormat="0" applyBorder="0" applyAlignment="0" applyProtection="0">
      <alignment horizontal="center"/>
      <protection hidden="1"/>
    </xf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1" fillId="0" borderId="0"/>
    <xf numFmtId="170" fontId="1" fillId="0" borderId="0"/>
    <xf numFmtId="170" fontId="1" fillId="0" borderId="0"/>
    <xf numFmtId="168" fontId="1" fillId="0" borderId="0"/>
    <xf numFmtId="168" fontId="1" fillId="0" borderId="0"/>
    <xf numFmtId="0" fontId="1" fillId="0" borderId="0"/>
    <xf numFmtId="1" fontId="6" fillId="0" borderId="0">
      <alignment horizontal="center"/>
    </xf>
    <xf numFmtId="0" fontId="5" fillId="0" borderId="0"/>
    <xf numFmtId="168" fontId="1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168" fontId="1" fillId="0" borderId="0"/>
    <xf numFmtId="168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71" fontId="3" fillId="0" borderId="0">
      <alignment horizontal="center"/>
    </xf>
    <xf numFmtId="0" fontId="11" fillId="0" borderId="23"/>
    <xf numFmtId="0" fontId="11" fillId="0" borderId="23"/>
    <xf numFmtId="172" fontId="4" fillId="6" borderId="0" applyFill="0" applyBorder="0" applyProtection="0">
      <alignment horizontal="center"/>
      <protection hidden="1"/>
    </xf>
    <xf numFmtId="0" fontId="12" fillId="0" borderId="0">
      <alignment horizont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425">
    <xf numFmtId="0" fontId="0" fillId="0" borderId="0" xfId="0"/>
    <xf numFmtId="49" fontId="18" fillId="0" borderId="1" xfId="4" applyNumberFormat="1" applyFont="1" applyFill="1" applyBorder="1" applyAlignment="1" applyProtection="1">
      <alignment horizontal="left"/>
      <protection locked="0"/>
    </xf>
    <xf numFmtId="0" fontId="5" fillId="2" borderId="0" xfId="2" applyNumberFormat="1" applyFont="1" applyFill="1" applyBorder="1" applyAlignment="1" applyProtection="1">
      <alignment vertical="center"/>
    </xf>
    <xf numFmtId="40" fontId="20" fillId="0" borderId="14" xfId="2" applyNumberFormat="1" applyFont="1" applyFill="1" applyBorder="1" applyAlignment="1" applyProtection="1">
      <protection locked="0"/>
    </xf>
    <xf numFmtId="40" fontId="15" fillId="6" borderId="24" xfId="2" applyNumberFormat="1" applyFont="1" applyFill="1" applyBorder="1" applyAlignment="1" applyProtection="1">
      <protection locked="0"/>
    </xf>
    <xf numFmtId="40" fontId="15" fillId="0" borderId="25" xfId="2" applyNumberFormat="1" applyFont="1" applyFill="1" applyBorder="1" applyAlignment="1" applyProtection="1">
      <protection locked="0"/>
    </xf>
    <xf numFmtId="0" fontId="5" fillId="6" borderId="0" xfId="2" applyNumberFormat="1" applyFont="1" applyFill="1" applyBorder="1" applyAlignment="1" applyProtection="1">
      <alignment vertical="top" wrapText="1"/>
    </xf>
    <xf numFmtId="40" fontId="15" fillId="0" borderId="36" xfId="2" applyNumberFormat="1" applyFont="1" applyFill="1" applyBorder="1" applyAlignment="1" applyProtection="1">
      <protection locked="0"/>
    </xf>
    <xf numFmtId="40" fontId="15" fillId="8" borderId="42" xfId="2" applyNumberFormat="1" applyFont="1" applyFill="1" applyBorder="1" applyAlignment="1" applyProtection="1"/>
    <xf numFmtId="40" fontId="15" fillId="8" borderId="48" xfId="2" applyNumberFormat="1" applyFont="1" applyFill="1" applyBorder="1" applyAlignment="1" applyProtection="1"/>
    <xf numFmtId="41" fontId="14" fillId="6" borderId="0" xfId="2" applyNumberFormat="1" applyFont="1" applyFill="1" applyBorder="1" applyAlignment="1" applyProtection="1">
      <alignment vertical="center"/>
    </xf>
    <xf numFmtId="8" fontId="15" fillId="6" borderId="24" xfId="1" applyNumberFormat="1" applyFont="1" applyFill="1" applyBorder="1" applyAlignment="1" applyProtection="1">
      <protection locked="0"/>
    </xf>
    <xf numFmtId="0" fontId="5" fillId="0" borderId="0" xfId="0" applyFont="1"/>
    <xf numFmtId="49" fontId="22" fillId="0" borderId="53" xfId="4" applyNumberFormat="1" applyFont="1" applyBorder="1" applyAlignment="1" applyProtection="1">
      <alignment horizontal="center"/>
      <protection locked="0"/>
    </xf>
    <xf numFmtId="40" fontId="15" fillId="0" borderId="4" xfId="4" applyNumberFormat="1" applyFont="1" applyBorder="1" applyAlignment="1" applyProtection="1">
      <protection locked="0"/>
    </xf>
    <xf numFmtId="40" fontId="15" fillId="0" borderId="24" xfId="4" applyNumberFormat="1" applyFont="1" applyBorder="1" applyAlignment="1" applyProtection="1">
      <protection locked="0"/>
    </xf>
    <xf numFmtId="0" fontId="5" fillId="13" borderId="18" xfId="2" applyNumberFormat="1" applyFont="1" applyFill="1" applyBorder="1" applyAlignment="1" applyProtection="1">
      <alignment vertical="center"/>
    </xf>
    <xf numFmtId="49" fontId="5" fillId="6" borderId="0" xfId="8" applyNumberFormat="1" applyFont="1" applyFill="1" applyAlignment="1">
      <alignment vertical="center"/>
    </xf>
    <xf numFmtId="168" fontId="5" fillId="0" borderId="0" xfId="8" applyNumberFormat="1" applyFont="1" applyFill="1" applyAlignment="1">
      <alignment vertical="center"/>
    </xf>
    <xf numFmtId="49" fontId="5" fillId="0" borderId="0" xfId="8" applyNumberFormat="1" applyFont="1" applyAlignment="1">
      <alignment vertical="center"/>
    </xf>
    <xf numFmtId="0" fontId="5" fillId="5" borderId="0" xfId="9" applyFont="1" applyFill="1"/>
    <xf numFmtId="168" fontId="5" fillId="0" borderId="0" xfId="9" applyNumberFormat="1" applyFont="1" applyFill="1"/>
    <xf numFmtId="0" fontId="5" fillId="0" borderId="0" xfId="9" applyFont="1"/>
    <xf numFmtId="0" fontId="5" fillId="0" borderId="0" xfId="9" applyFont="1" applyFill="1"/>
    <xf numFmtId="0" fontId="5" fillId="5" borderId="0" xfId="10" applyNumberFormat="1" applyFont="1" applyFill="1" applyAlignment="1"/>
    <xf numFmtId="49" fontId="25" fillId="5" borderId="0" xfId="8" applyNumberFormat="1" applyFont="1" applyFill="1" applyAlignment="1">
      <alignment vertical="center"/>
    </xf>
    <xf numFmtId="0" fontId="25" fillId="5" borderId="0" xfId="9" applyFont="1" applyFill="1"/>
    <xf numFmtId="168" fontId="25" fillId="0" borderId="0" xfId="9" applyNumberFormat="1" applyFont="1" applyFill="1"/>
    <xf numFmtId="0" fontId="25" fillId="0" borderId="0" xfId="9" applyFont="1"/>
    <xf numFmtId="0" fontId="5" fillId="5" borderId="0" xfId="9" applyFont="1" applyFill="1" applyAlignment="1">
      <alignment vertical="center"/>
    </xf>
    <xf numFmtId="168" fontId="5" fillId="0" borderId="0" xfId="9" applyNumberFormat="1" applyFont="1" applyFill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Fill="1" applyAlignment="1">
      <alignment vertical="center"/>
    </xf>
    <xf numFmtId="49" fontId="5" fillId="5" borderId="0" xfId="0" applyNumberFormat="1" applyFont="1" applyFill="1" applyAlignment="1"/>
    <xf numFmtId="49" fontId="5" fillId="6" borderId="0" xfId="0" applyNumberFormat="1" applyFont="1" applyFill="1"/>
    <xf numFmtId="49" fontId="5" fillId="6" borderId="0" xfId="0" applyNumberFormat="1" applyFont="1" applyFill="1" applyAlignment="1"/>
    <xf numFmtId="49" fontId="25" fillId="5" borderId="0" xfId="0" applyNumberFormat="1" applyFont="1" applyFill="1" applyAlignment="1"/>
    <xf numFmtId="49" fontId="5" fillId="5" borderId="0" xfId="0" applyNumberFormat="1" applyFont="1" applyFill="1"/>
    <xf numFmtId="49" fontId="24" fillId="6" borderId="0" xfId="8" applyNumberFormat="1" applyFont="1" applyFill="1" applyAlignment="1">
      <alignment vertical="center"/>
    </xf>
    <xf numFmtId="49" fontId="5" fillId="11" borderId="29" xfId="0" applyNumberFormat="1" applyFont="1" applyFill="1" applyBorder="1" applyAlignment="1">
      <alignment vertical="center"/>
    </xf>
    <xf numFmtId="49" fontId="5" fillId="11" borderId="30" xfId="0" applyNumberFormat="1" applyFont="1" applyFill="1" applyBorder="1" applyAlignment="1">
      <alignment vertical="center"/>
    </xf>
    <xf numFmtId="49" fontId="5" fillId="11" borderId="18" xfId="0" applyNumberFormat="1" applyFont="1" applyFill="1" applyBorder="1" applyAlignment="1">
      <alignment vertical="center"/>
    </xf>
    <xf numFmtId="49" fontId="5" fillId="11" borderId="19" xfId="0" applyNumberFormat="1" applyFont="1" applyFill="1" applyBorder="1" applyAlignment="1">
      <alignment vertical="center"/>
    </xf>
    <xf numFmtId="49" fontId="5" fillId="6" borderId="0" xfId="0" applyNumberFormat="1" applyFont="1" applyFill="1" applyBorder="1" applyAlignment="1">
      <alignment vertical="center"/>
    </xf>
    <xf numFmtId="49" fontId="5" fillId="6" borderId="62" xfId="0" applyNumberFormat="1" applyFont="1" applyFill="1" applyBorder="1" applyAlignment="1">
      <alignment vertical="center"/>
    </xf>
    <xf numFmtId="49" fontId="7" fillId="6" borderId="18" xfId="0" applyNumberFormat="1" applyFont="1" applyFill="1" applyBorder="1" applyAlignment="1">
      <alignment horizontal="left"/>
    </xf>
    <xf numFmtId="49" fontId="12" fillId="6" borderId="18" xfId="0" applyNumberFormat="1" applyFont="1" applyFill="1" applyBorder="1" applyAlignment="1">
      <alignment horizontal="left"/>
    </xf>
    <xf numFmtId="49" fontId="5" fillId="6" borderId="18" xfId="0" applyNumberFormat="1" applyFont="1" applyFill="1" applyBorder="1" applyAlignment="1">
      <alignment horizontal="left"/>
    </xf>
    <xf numFmtId="49" fontId="5" fillId="6" borderId="19" xfId="0" applyNumberFormat="1" applyFont="1" applyFill="1" applyBorder="1" applyAlignment="1">
      <alignment horizontal="left"/>
    </xf>
    <xf numFmtId="49" fontId="25" fillId="6" borderId="0" xfId="0" applyNumberFormat="1" applyFont="1" applyFill="1" applyAlignment="1"/>
    <xf numFmtId="49" fontId="25" fillId="11" borderId="23" xfId="0" applyNumberFormat="1" applyFont="1" applyFill="1" applyBorder="1" applyAlignment="1">
      <alignment horizontal="center" vertical="center"/>
    </xf>
    <xf numFmtId="49" fontId="25" fillId="11" borderId="2" xfId="0" applyNumberFormat="1" applyFont="1" applyFill="1" applyBorder="1" applyAlignment="1">
      <alignment vertical="center"/>
    </xf>
    <xf numFmtId="49" fontId="5" fillId="11" borderId="3" xfId="0" applyNumberFormat="1" applyFont="1" applyFill="1" applyBorder="1" applyAlignment="1">
      <alignment vertical="center"/>
    </xf>
    <xf numFmtId="49" fontId="5" fillId="11" borderId="4" xfId="0" applyNumberFormat="1" applyFont="1" applyFill="1" applyBorder="1" applyAlignment="1">
      <alignment vertical="center"/>
    </xf>
    <xf numFmtId="49" fontId="5" fillId="6" borderId="31" xfId="0" applyNumberFormat="1" applyFont="1" applyFill="1" applyBorder="1" applyAlignment="1">
      <alignment vertical="center"/>
    </xf>
    <xf numFmtId="49" fontId="5" fillId="6" borderId="29" xfId="0" applyNumberFormat="1" applyFont="1" applyFill="1" applyBorder="1" applyAlignment="1">
      <alignment vertical="center"/>
    </xf>
    <xf numFmtId="49" fontId="5" fillId="6" borderId="30" xfId="0" applyNumberFormat="1" applyFont="1" applyFill="1" applyBorder="1" applyAlignment="1">
      <alignment vertical="center"/>
    </xf>
    <xf numFmtId="49" fontId="5" fillId="6" borderId="64" xfId="0" applyNumberFormat="1" applyFont="1" applyFill="1" applyBorder="1" applyAlignment="1">
      <alignment vertical="center"/>
    </xf>
    <xf numFmtId="49" fontId="5" fillId="6" borderId="18" xfId="0" applyNumberFormat="1" applyFont="1" applyFill="1" applyBorder="1" applyAlignment="1">
      <alignment vertical="center"/>
    </xf>
    <xf numFmtId="49" fontId="5" fillId="6" borderId="19" xfId="0" applyNumberFormat="1" applyFont="1" applyFill="1" applyBorder="1" applyAlignment="1">
      <alignment vertical="center"/>
    </xf>
    <xf numFmtId="49" fontId="5" fillId="6" borderId="64" xfId="0" applyNumberFormat="1" applyFont="1" applyFill="1" applyBorder="1" applyAlignment="1">
      <alignment horizontal="left" vertical="center"/>
    </xf>
    <xf numFmtId="49" fontId="34" fillId="6" borderId="64" xfId="0" applyNumberFormat="1" applyFont="1" applyFill="1" applyBorder="1" applyAlignment="1">
      <alignment vertical="center"/>
    </xf>
    <xf numFmtId="49" fontId="34" fillId="6" borderId="20" xfId="0" applyNumberFormat="1" applyFont="1" applyFill="1" applyBorder="1" applyAlignment="1">
      <alignment vertical="center"/>
    </xf>
    <xf numFmtId="49" fontId="5" fillId="6" borderId="0" xfId="8" applyNumberFormat="1" applyFont="1" applyFill="1" applyBorder="1" applyAlignment="1">
      <alignment horizontal="center" vertical="center"/>
    </xf>
    <xf numFmtId="49" fontId="5" fillId="6" borderId="0" xfId="8" applyNumberFormat="1" applyFont="1" applyFill="1" applyBorder="1" applyAlignment="1">
      <alignment vertical="center"/>
    </xf>
    <xf numFmtId="168" fontId="5" fillId="0" borderId="0" xfId="8" applyNumberFormat="1" applyFont="1" applyFill="1" applyBorder="1" applyAlignment="1">
      <alignment vertical="center"/>
    </xf>
    <xf numFmtId="49" fontId="25" fillId="6" borderId="23" xfId="0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vertical="center"/>
    </xf>
    <xf numFmtId="49" fontId="5" fillId="6" borderId="3" xfId="0" applyNumberFormat="1" applyFont="1" applyFill="1" applyBorder="1" applyAlignment="1">
      <alignment vertical="center"/>
    </xf>
    <xf numFmtId="49" fontId="5" fillId="6" borderId="4" xfId="0" applyNumberFormat="1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49" fontId="5" fillId="11" borderId="1" xfId="0" applyNumberFormat="1" applyFont="1" applyFill="1" applyBorder="1" applyAlignment="1">
      <alignment horizontal="center" vertical="center"/>
    </xf>
    <xf numFmtId="49" fontId="25" fillId="11" borderId="31" xfId="0" applyNumberFormat="1" applyFont="1" applyFill="1" applyBorder="1" applyAlignment="1">
      <alignment vertical="center"/>
    </xf>
    <xf numFmtId="49" fontId="5" fillId="11" borderId="5" xfId="0" applyNumberFormat="1" applyFont="1" applyFill="1" applyBorder="1" applyAlignment="1">
      <alignment horizontal="center" vertical="center"/>
    </xf>
    <xf numFmtId="49" fontId="27" fillId="11" borderId="20" xfId="0" applyNumberFormat="1" applyFont="1" applyFill="1" applyBorder="1" applyAlignment="1">
      <alignment vertical="center"/>
    </xf>
    <xf numFmtId="49" fontId="5" fillId="6" borderId="64" xfId="8" applyNumberFormat="1" applyFont="1" applyFill="1" applyBorder="1" applyAlignment="1">
      <alignment vertical="center"/>
    </xf>
    <xf numFmtId="49" fontId="5" fillId="6" borderId="20" xfId="8" applyNumberFormat="1" applyFont="1" applyFill="1" applyBorder="1" applyAlignment="1">
      <alignment vertical="center"/>
    </xf>
    <xf numFmtId="49" fontId="5" fillId="5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vertical="center"/>
    </xf>
    <xf numFmtId="49" fontId="5" fillId="6" borderId="0" xfId="0" applyNumberFormat="1" applyFont="1" applyFill="1" applyAlignment="1">
      <alignment vertical="center"/>
    </xf>
    <xf numFmtId="49" fontId="32" fillId="6" borderId="0" xfId="8" applyNumberFormat="1" applyFont="1" applyFill="1" applyAlignment="1">
      <alignment vertical="center"/>
    </xf>
    <xf numFmtId="49" fontId="33" fillId="5" borderId="0" xfId="0" applyNumberFormat="1" applyFont="1" applyFill="1" applyAlignment="1"/>
    <xf numFmtId="49" fontId="5" fillId="6" borderId="68" xfId="0" applyNumberFormat="1" applyFont="1" applyFill="1" applyBorder="1" applyAlignment="1">
      <alignment vertical="center"/>
    </xf>
    <xf numFmtId="49" fontId="5" fillId="6" borderId="69" xfId="0" applyNumberFormat="1" applyFont="1" applyFill="1" applyBorder="1" applyAlignment="1">
      <alignment vertical="center"/>
    </xf>
    <xf numFmtId="49" fontId="5" fillId="6" borderId="71" xfId="0" applyNumberFormat="1" applyFont="1" applyFill="1" applyBorder="1" applyAlignment="1">
      <alignment vertical="center"/>
    </xf>
    <xf numFmtId="49" fontId="5" fillId="6" borderId="72" xfId="0" applyNumberFormat="1" applyFont="1" applyFill="1" applyBorder="1" applyAlignment="1">
      <alignment vertical="center"/>
    </xf>
    <xf numFmtId="49" fontId="5" fillId="11" borderId="20" xfId="0" applyNumberFormat="1" applyFont="1" applyFill="1" applyBorder="1" applyAlignment="1">
      <alignment vertical="center"/>
    </xf>
    <xf numFmtId="49" fontId="5" fillId="6" borderId="67" xfId="0" applyNumberFormat="1" applyFont="1" applyFill="1" applyBorder="1" applyAlignment="1">
      <alignment vertical="center"/>
    </xf>
    <xf numFmtId="49" fontId="5" fillId="6" borderId="70" xfId="0" applyNumberFormat="1" applyFont="1" applyFill="1" applyBorder="1" applyAlignment="1">
      <alignment vertical="center"/>
    </xf>
    <xf numFmtId="49" fontId="25" fillId="5" borderId="20" xfId="0" applyNumberFormat="1" applyFont="1" applyFill="1" applyBorder="1" applyAlignment="1">
      <alignment vertical="center"/>
    </xf>
    <xf numFmtId="49" fontId="44" fillId="6" borderId="0" xfId="0" applyNumberFormat="1" applyFont="1" applyFill="1" applyAlignment="1">
      <alignment vertical="center"/>
    </xf>
    <xf numFmtId="49" fontId="30" fillId="6" borderId="20" xfId="0" applyNumberFormat="1" applyFont="1" applyFill="1" applyBorder="1" applyAlignment="1">
      <alignment vertical="center"/>
    </xf>
    <xf numFmtId="49" fontId="5" fillId="6" borderId="0" xfId="31" applyNumberFormat="1" applyFont="1" applyFill="1"/>
    <xf numFmtId="49" fontId="5" fillId="0" borderId="0" xfId="31" applyNumberFormat="1" applyFont="1"/>
    <xf numFmtId="0" fontId="32" fillId="5" borderId="0" xfId="31" applyFont="1" applyFill="1" applyAlignment="1">
      <alignment horizontal="left"/>
    </xf>
    <xf numFmtId="49" fontId="5" fillId="6" borderId="0" xfId="31" applyNumberFormat="1" applyFont="1" applyFill="1" applyAlignment="1">
      <alignment horizontal="left"/>
    </xf>
    <xf numFmtId="49" fontId="5" fillId="6" borderId="0" xfId="29" applyNumberFormat="1" applyFont="1" applyFill="1"/>
    <xf numFmtId="49" fontId="5" fillId="6" borderId="0" xfId="31" applyNumberFormat="1" applyFont="1" applyFill="1" applyAlignment="1"/>
    <xf numFmtId="49" fontId="5" fillId="0" borderId="0" xfId="31" applyNumberFormat="1" applyFont="1" applyAlignment="1"/>
    <xf numFmtId="49" fontId="5" fillId="6" borderId="0" xfId="31" applyNumberFormat="1" applyFont="1" applyFill="1" applyAlignment="1">
      <alignment vertical="justify"/>
    </xf>
    <xf numFmtId="49" fontId="44" fillId="6" borderId="0" xfId="31" applyNumberFormat="1" applyFont="1" applyFill="1" applyAlignment="1">
      <alignment vertical="center"/>
    </xf>
    <xf numFmtId="49" fontId="43" fillId="6" borderId="0" xfId="31" applyNumberFormat="1" applyFont="1" applyFill="1" applyAlignment="1">
      <alignment vertical="center"/>
    </xf>
    <xf numFmtId="49" fontId="39" fillId="6" borderId="0" xfId="31" applyNumberFormat="1" applyFont="1" applyFill="1"/>
    <xf numFmtId="49" fontId="30" fillId="5" borderId="0" xfId="29" applyNumberFormat="1" applyFont="1" applyFill="1" applyAlignment="1">
      <alignment vertical="center"/>
    </xf>
    <xf numFmtId="49" fontId="5" fillId="5" borderId="0" xfId="29" applyNumberFormat="1" applyFont="1" applyFill="1" applyAlignment="1"/>
    <xf numFmtId="168" fontId="5" fillId="0" borderId="0" xfId="29" applyFont="1"/>
    <xf numFmtId="49" fontId="5" fillId="6" borderId="0" xfId="29" applyNumberFormat="1" applyFont="1" applyFill="1" applyAlignment="1">
      <alignment vertical="center"/>
    </xf>
    <xf numFmtId="49" fontId="25" fillId="11" borderId="31" xfId="31" applyNumberFormat="1" applyFont="1" applyFill="1" applyBorder="1" applyAlignment="1">
      <alignment vertical="center"/>
    </xf>
    <xf numFmtId="49" fontId="5" fillId="11" borderId="29" xfId="31" applyNumberFormat="1" applyFont="1" applyFill="1" applyBorder="1" applyAlignment="1">
      <alignment vertical="top"/>
    </xf>
    <xf numFmtId="49" fontId="5" fillId="11" borderId="29" xfId="31" applyNumberFormat="1" applyFont="1" applyFill="1" applyBorder="1"/>
    <xf numFmtId="49" fontId="5" fillId="11" borderId="30" xfId="31" applyNumberFormat="1" applyFont="1" applyFill="1" applyBorder="1"/>
    <xf numFmtId="49" fontId="5" fillId="11" borderId="64" xfId="31" applyNumberFormat="1" applyFont="1" applyFill="1" applyBorder="1" applyAlignment="1"/>
    <xf numFmtId="49" fontId="5" fillId="11" borderId="0" xfId="31" applyNumberFormat="1" applyFont="1" applyFill="1" applyBorder="1"/>
    <xf numFmtId="49" fontId="5" fillId="11" borderId="62" xfId="31" applyNumberFormat="1" applyFont="1" applyFill="1" applyBorder="1"/>
    <xf numFmtId="49" fontId="46" fillId="11" borderId="0" xfId="31" applyNumberFormat="1" applyFont="1" applyFill="1" applyBorder="1" applyAlignment="1"/>
    <xf numFmtId="49" fontId="34" fillId="11" borderId="20" xfId="31" applyNumberFormat="1" applyFont="1" applyFill="1" applyBorder="1" applyAlignment="1">
      <alignment vertical="center"/>
    </xf>
    <xf numFmtId="49" fontId="46" fillId="11" borderId="18" xfId="31" applyNumberFormat="1" applyFont="1" applyFill="1" applyBorder="1" applyAlignment="1"/>
    <xf numFmtId="49" fontId="5" fillId="11" borderId="18" xfId="31" applyNumberFormat="1" applyFont="1" applyFill="1" applyBorder="1"/>
    <xf numFmtId="49" fontId="5" fillId="11" borderId="19" xfId="31" applyNumberFormat="1" applyFont="1" applyFill="1" applyBorder="1"/>
    <xf numFmtId="49" fontId="25" fillId="6" borderId="0" xfId="31" applyNumberFormat="1" applyFont="1" applyFill="1" applyAlignment="1"/>
    <xf numFmtId="49" fontId="5" fillId="6" borderId="31" xfId="31" applyNumberFormat="1" applyFont="1" applyFill="1" applyBorder="1" applyAlignment="1">
      <alignment vertical="center"/>
    </xf>
    <xf numFmtId="49" fontId="5" fillId="6" borderId="29" xfId="31" applyNumberFormat="1" applyFont="1" applyFill="1" applyBorder="1" applyAlignment="1"/>
    <xf numFmtId="49" fontId="5" fillId="6" borderId="30" xfId="31" applyNumberFormat="1" applyFont="1" applyFill="1" applyBorder="1" applyAlignment="1"/>
    <xf numFmtId="49" fontId="5" fillId="0" borderId="0" xfId="31" applyNumberFormat="1" applyFont="1" applyAlignment="1">
      <alignment vertical="center"/>
    </xf>
    <xf numFmtId="49" fontId="5" fillId="6" borderId="20" xfId="31" applyNumberFormat="1" applyFont="1" applyFill="1" applyBorder="1" applyAlignment="1">
      <alignment vertical="center"/>
    </xf>
    <xf numFmtId="49" fontId="5" fillId="6" borderId="18" xfId="31" applyNumberFormat="1" applyFont="1" applyFill="1" applyBorder="1" applyAlignment="1"/>
    <xf numFmtId="49" fontId="5" fillId="6" borderId="19" xfId="31" applyNumberFormat="1" applyFont="1" applyFill="1" applyBorder="1" applyAlignment="1"/>
    <xf numFmtId="49" fontId="5" fillId="6" borderId="3" xfId="31" applyNumberFormat="1" applyFont="1" applyFill="1" applyBorder="1" applyAlignment="1">
      <alignment vertical="center"/>
    </xf>
    <xf numFmtId="49" fontId="5" fillId="6" borderId="3" xfId="31" applyNumberFormat="1" applyFont="1" applyFill="1" applyBorder="1" applyAlignment="1"/>
    <xf numFmtId="49" fontId="5" fillId="6" borderId="4" xfId="31" applyNumberFormat="1" applyFont="1" applyFill="1" applyBorder="1" applyAlignment="1"/>
    <xf numFmtId="49" fontId="5" fillId="6" borderId="29" xfId="31" applyNumberFormat="1" applyFont="1" applyFill="1" applyBorder="1" applyAlignment="1">
      <alignment vertical="center"/>
    </xf>
    <xf numFmtId="49" fontId="15" fillId="6" borderId="0" xfId="31" applyNumberFormat="1" applyFont="1" applyFill="1" applyAlignment="1">
      <alignment vertical="center"/>
    </xf>
    <xf numFmtId="49" fontId="47" fillId="6" borderId="0" xfId="50" applyNumberFormat="1" applyFont="1" applyFill="1" applyAlignment="1" applyProtection="1">
      <alignment horizontal="left" vertical="center"/>
    </xf>
    <xf numFmtId="0" fontId="48" fillId="0" borderId="0" xfId="0" applyFont="1"/>
    <xf numFmtId="49" fontId="49" fillId="6" borderId="0" xfId="50" applyNumberFormat="1" applyFont="1" applyFill="1" applyAlignment="1" applyProtection="1">
      <alignment vertical="center"/>
    </xf>
    <xf numFmtId="49" fontId="5" fillId="11" borderId="64" xfId="31" applyNumberFormat="1" applyFont="1" applyFill="1" applyBorder="1" applyAlignment="1">
      <alignment vertical="center"/>
    </xf>
    <xf numFmtId="49" fontId="25" fillId="11" borderId="0" xfId="31" applyNumberFormat="1" applyFont="1" applyFill="1" applyBorder="1" applyAlignment="1">
      <alignment vertical="center"/>
    </xf>
    <xf numFmtId="49" fontId="5" fillId="11" borderId="0" xfId="31" applyNumberFormat="1" applyFont="1" applyFill="1" applyBorder="1" applyAlignment="1">
      <alignment vertical="center"/>
    </xf>
    <xf numFmtId="49" fontId="5" fillId="11" borderId="62" xfId="31" applyNumberFormat="1" applyFont="1" applyFill="1" applyBorder="1" applyAlignment="1">
      <alignment vertical="center"/>
    </xf>
    <xf numFmtId="49" fontId="32" fillId="6" borderId="23" xfId="31" applyNumberFormat="1" applyFont="1" applyFill="1" applyBorder="1" applyAlignment="1">
      <alignment horizontal="center" vertical="center"/>
    </xf>
    <xf numFmtId="49" fontId="30" fillId="6" borderId="18" xfId="31" applyNumberFormat="1" applyFont="1" applyFill="1" applyBorder="1" applyAlignment="1">
      <alignment vertical="center"/>
    </xf>
    <xf numFmtId="49" fontId="33" fillId="6" borderId="0" xfId="31" applyNumberFormat="1" applyFont="1" applyFill="1" applyAlignment="1"/>
    <xf numFmtId="49" fontId="39" fillId="0" borderId="0" xfId="31" applyNumberFormat="1" applyFont="1"/>
    <xf numFmtId="49" fontId="32" fillId="5" borderId="0" xfId="31" applyNumberFormat="1" applyFont="1" applyFill="1" applyAlignment="1">
      <alignment horizontal="left" vertical="center"/>
    </xf>
    <xf numFmtId="49" fontId="19" fillId="5" borderId="0" xfId="31" applyNumberFormat="1" applyFont="1" applyFill="1" applyAlignment="1">
      <alignment horizontal="left" vertical="center"/>
    </xf>
    <xf numFmtId="40" fontId="15" fillId="0" borderId="2" xfId="2" applyNumberFormat="1" applyFont="1" applyFill="1" applyBorder="1" applyAlignment="1" applyProtection="1">
      <protection locked="0"/>
    </xf>
    <xf numFmtId="49" fontId="19" fillId="6" borderId="63" xfId="0" applyNumberFormat="1" applyFont="1" applyFill="1" applyBorder="1" applyAlignment="1">
      <alignment horizontal="center" vertical="center"/>
    </xf>
    <xf numFmtId="49" fontId="5" fillId="6" borderId="0" xfId="31" applyNumberFormat="1" applyFont="1" applyFill="1" applyAlignment="1">
      <alignment vertical="center"/>
    </xf>
    <xf numFmtId="164" fontId="5" fillId="2" borderId="0" xfId="2" applyNumberFormat="1" applyFont="1" applyFill="1" applyBorder="1" applyProtection="1"/>
    <xf numFmtId="0" fontId="5" fillId="2" borderId="0" xfId="3" applyFont="1" applyFill="1" applyBorder="1" applyAlignment="1" applyProtection="1"/>
    <xf numFmtId="41" fontId="14" fillId="2" borderId="0" xfId="2" applyNumberFormat="1" applyFont="1" applyFill="1" applyBorder="1" applyAlignment="1" applyProtection="1"/>
    <xf numFmtId="0" fontId="14" fillId="2" borderId="0" xfId="2" applyFont="1" applyFill="1" applyBorder="1" applyAlignment="1" applyProtection="1"/>
    <xf numFmtId="0" fontId="14" fillId="2" borderId="0" xfId="2" applyFont="1" applyFill="1" applyBorder="1" applyAlignment="1" applyProtection="1">
      <alignment horizontal="center"/>
    </xf>
    <xf numFmtId="0" fontId="15" fillId="2" borderId="0" xfId="2" applyFont="1" applyFill="1" applyBorder="1" applyAlignment="1" applyProtection="1">
      <alignment horizontal="right"/>
    </xf>
    <xf numFmtId="0" fontId="14" fillId="0" borderId="0" xfId="2" applyFont="1" applyProtection="1"/>
    <xf numFmtId="0" fontId="5" fillId="0" borderId="0" xfId="2" applyFont="1" applyProtection="1"/>
    <xf numFmtId="0" fontId="16" fillId="2" borderId="0" xfId="2" applyFont="1" applyFill="1" applyBorder="1" applyAlignment="1" applyProtection="1">
      <alignment horizontal="right"/>
    </xf>
    <xf numFmtId="0" fontId="14" fillId="0" borderId="0" xfId="2" applyFont="1" applyFill="1" applyProtection="1"/>
    <xf numFmtId="0" fontId="5" fillId="2" borderId="0" xfId="2" applyFont="1" applyFill="1" applyBorder="1" applyAlignment="1" applyProtection="1">
      <alignment horizontal="right"/>
    </xf>
    <xf numFmtId="164" fontId="14" fillId="2" borderId="0" xfId="2" applyNumberFormat="1" applyFont="1" applyFill="1" applyBorder="1" applyProtection="1"/>
    <xf numFmtId="0" fontId="5" fillId="2" borderId="0" xfId="2" applyFont="1" applyFill="1" applyBorder="1" applyAlignment="1" applyProtection="1"/>
    <xf numFmtId="0" fontId="14" fillId="2" borderId="0" xfId="3" applyFont="1" applyFill="1" applyBorder="1" applyProtection="1"/>
    <xf numFmtId="49" fontId="15" fillId="3" borderId="1" xfId="2" applyNumberFormat="1" applyFont="1" applyFill="1" applyBorder="1" applyAlignment="1" applyProtection="1">
      <alignment horizontal="center" vertical="center"/>
    </xf>
    <xf numFmtId="41" fontId="14" fillId="4" borderId="0" xfId="2" applyNumberFormat="1" applyFont="1" applyFill="1" applyBorder="1" applyAlignment="1" applyProtection="1"/>
    <xf numFmtId="0" fontId="19" fillId="4" borderId="0" xfId="2" applyFont="1" applyFill="1" applyBorder="1" applyAlignment="1" applyProtection="1">
      <alignment horizontal="left" vertical="center"/>
    </xf>
    <xf numFmtId="0" fontId="19" fillId="4" borderId="0" xfId="2" applyFont="1" applyFill="1" applyBorder="1" applyAlignment="1" applyProtection="1">
      <alignment horizontal="left" vertical="top"/>
    </xf>
    <xf numFmtId="49" fontId="15" fillId="3" borderId="1" xfId="2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 applyProtection="1">
      <alignment horizontal="center"/>
    </xf>
    <xf numFmtId="0" fontId="5" fillId="4" borderId="0" xfId="2" applyFont="1" applyFill="1" applyBorder="1" applyAlignment="1" applyProtection="1"/>
    <xf numFmtId="164" fontId="14" fillId="2" borderId="0" xfId="2" applyNumberFormat="1" applyFont="1" applyFill="1" applyBorder="1" applyAlignment="1" applyProtection="1">
      <alignment wrapText="1"/>
    </xf>
    <xf numFmtId="164" fontId="21" fillId="6" borderId="0" xfId="2" applyNumberFormat="1" applyFont="1" applyFill="1" applyBorder="1" applyAlignment="1" applyProtection="1">
      <alignment vertical="center"/>
    </xf>
    <xf numFmtId="0" fontId="22" fillId="6" borderId="0" xfId="2" applyFont="1" applyFill="1" applyBorder="1" applyAlignment="1" applyProtection="1">
      <alignment vertical="center"/>
    </xf>
    <xf numFmtId="0" fontId="5" fillId="6" borderId="0" xfId="2" applyFont="1" applyFill="1" applyBorder="1" applyAlignment="1" applyProtection="1">
      <alignment vertical="center"/>
    </xf>
    <xf numFmtId="0" fontId="23" fillId="6" borderId="0" xfId="2" applyFont="1" applyFill="1" applyBorder="1" applyAlignment="1" applyProtection="1">
      <alignment horizontal="centerContinuous" vertical="center"/>
    </xf>
    <xf numFmtId="0" fontId="5" fillId="6" borderId="0" xfId="2" applyFont="1" applyFill="1" applyBorder="1" applyAlignment="1" applyProtection="1">
      <alignment horizontal="centerContinuous" vertical="center"/>
    </xf>
    <xf numFmtId="0" fontId="14" fillId="0" borderId="0" xfId="2" applyFont="1" applyAlignment="1" applyProtection="1">
      <alignment vertical="center"/>
    </xf>
    <xf numFmtId="0" fontId="5" fillId="0" borderId="0" xfId="2" applyFont="1" applyAlignment="1" applyProtection="1">
      <alignment vertical="center"/>
    </xf>
    <xf numFmtId="164" fontId="15" fillId="7" borderId="6" xfId="2" applyNumberFormat="1" applyFont="1" applyFill="1" applyBorder="1" applyAlignment="1" applyProtection="1">
      <alignment vertical="center"/>
    </xf>
    <xf numFmtId="164" fontId="15" fillId="7" borderId="7" xfId="2" applyNumberFormat="1" applyFont="1" applyFill="1" applyBorder="1" applyAlignment="1" applyProtection="1">
      <alignment vertical="center"/>
    </xf>
    <xf numFmtId="164" fontId="15" fillId="7" borderId="7" xfId="2" applyNumberFormat="1" applyFont="1" applyFill="1" applyBorder="1" applyAlignment="1" applyProtection="1">
      <alignment horizontal="left" vertical="center"/>
    </xf>
    <xf numFmtId="0" fontId="14" fillId="0" borderId="0" xfId="2" applyFont="1" applyAlignment="1" applyProtection="1">
      <alignment vertical="top"/>
    </xf>
    <xf numFmtId="0" fontId="5" fillId="0" borderId="0" xfId="2" applyFont="1" applyAlignment="1" applyProtection="1">
      <alignment vertical="top"/>
    </xf>
    <xf numFmtId="49" fontId="25" fillId="3" borderId="13" xfId="2" applyNumberFormat="1" applyFont="1" applyFill="1" applyBorder="1" applyAlignment="1" applyProtection="1">
      <alignment horizontal="center" vertical="center"/>
    </xf>
    <xf numFmtId="164" fontId="26" fillId="6" borderId="0" xfId="2" applyNumberFormat="1" applyFont="1" applyFill="1" applyBorder="1" applyAlignment="1" applyProtection="1">
      <alignment horizontal="center" vertical="center"/>
    </xf>
    <xf numFmtId="0" fontId="19" fillId="6" borderId="0" xfId="2" applyFont="1" applyFill="1" applyBorder="1" applyAlignment="1" applyProtection="1">
      <alignment horizontal="right" vertical="center" wrapText="1"/>
    </xf>
    <xf numFmtId="165" fontId="14" fillId="6" borderId="0" xfId="2" applyNumberFormat="1" applyFont="1" applyFill="1" applyBorder="1" applyAlignment="1" applyProtection="1">
      <alignment vertical="top"/>
    </xf>
    <xf numFmtId="0" fontId="14" fillId="6" borderId="0" xfId="2" applyFont="1" applyFill="1" applyBorder="1" applyProtection="1"/>
    <xf numFmtId="0" fontId="14" fillId="6" borderId="0" xfId="2" applyFont="1" applyFill="1" applyBorder="1" applyAlignment="1" applyProtection="1">
      <alignment horizontal="centerContinuous"/>
    </xf>
    <xf numFmtId="0" fontId="14" fillId="0" borderId="0" xfId="2" applyFont="1" applyFill="1" applyAlignment="1" applyProtection="1">
      <alignment vertical="top"/>
    </xf>
    <xf numFmtId="0" fontId="5" fillId="0" borderId="0" xfId="2" applyFont="1" applyFill="1" applyAlignment="1" applyProtection="1">
      <alignment vertical="top"/>
    </xf>
    <xf numFmtId="164" fontId="18" fillId="7" borderId="6" xfId="2" applyNumberFormat="1" applyFont="1" applyFill="1" applyBorder="1" applyAlignment="1" applyProtection="1">
      <alignment vertical="center"/>
    </xf>
    <xf numFmtId="164" fontId="18" fillId="7" borderId="7" xfId="2" applyNumberFormat="1" applyFont="1" applyFill="1" applyBorder="1" applyAlignment="1" applyProtection="1">
      <alignment vertical="center"/>
    </xf>
    <xf numFmtId="164" fontId="18" fillId="7" borderId="8" xfId="2" applyNumberFormat="1" applyFont="1" applyFill="1" applyBorder="1" applyAlignment="1" applyProtection="1">
      <alignment vertical="center"/>
    </xf>
    <xf numFmtId="164" fontId="15" fillId="7" borderId="17" xfId="2" applyNumberFormat="1" applyFont="1" applyFill="1" applyBorder="1" applyAlignment="1" applyProtection="1"/>
    <xf numFmtId="164" fontId="15" fillId="7" borderId="18" xfId="2" applyNumberFormat="1" applyFont="1" applyFill="1" applyBorder="1" applyAlignment="1" applyProtection="1"/>
    <xf numFmtId="49" fontId="25" fillId="3" borderId="23" xfId="2" applyNumberFormat="1" applyFont="1" applyFill="1" applyBorder="1" applyAlignment="1" applyProtection="1">
      <alignment horizontal="center" vertical="center"/>
    </xf>
    <xf numFmtId="49" fontId="25" fillId="3" borderId="5" xfId="2" applyNumberFormat="1" applyFont="1" applyFill="1" applyBorder="1" applyAlignment="1" applyProtection="1">
      <alignment horizontal="center" vertical="center"/>
    </xf>
    <xf numFmtId="164" fontId="5" fillId="6" borderId="26" xfId="2" applyNumberFormat="1" applyFont="1" applyFill="1" applyBorder="1" applyAlignment="1" applyProtection="1">
      <alignment vertical="top" wrapText="1"/>
    </xf>
    <xf numFmtId="0" fontId="28" fillId="6" borderId="0" xfId="2" applyFont="1" applyFill="1" applyBorder="1" applyAlignment="1" applyProtection="1">
      <alignment vertical="center"/>
    </xf>
    <xf numFmtId="39" fontId="5" fillId="6" borderId="0" xfId="2" applyNumberFormat="1" applyFont="1" applyFill="1" applyBorder="1" applyAlignment="1" applyProtection="1">
      <alignment vertical="center"/>
    </xf>
    <xf numFmtId="39" fontId="5" fillId="6" borderId="27" xfId="2" applyNumberFormat="1" applyFont="1" applyFill="1" applyBorder="1" applyAlignment="1" applyProtection="1">
      <alignment horizontal="centerContinuous" vertical="center"/>
    </xf>
    <xf numFmtId="164" fontId="15" fillId="7" borderId="28" xfId="2" applyNumberFormat="1" applyFont="1" applyFill="1" applyBorder="1" applyAlignment="1" applyProtection="1"/>
    <xf numFmtId="164" fontId="15" fillId="7" borderId="29" xfId="2" applyNumberFormat="1" applyFont="1" applyFill="1" applyBorder="1" applyAlignment="1" applyProtection="1"/>
    <xf numFmtId="164" fontId="15" fillId="7" borderId="29" xfId="2" applyNumberFormat="1" applyFont="1" applyFill="1" applyBorder="1" applyAlignment="1" applyProtection="1">
      <alignment horizontal="left"/>
    </xf>
    <xf numFmtId="164" fontId="15" fillId="7" borderId="30" xfId="2" applyNumberFormat="1" applyFont="1" applyFill="1" applyBorder="1" applyAlignment="1" applyProtection="1">
      <alignment horizontal="left"/>
    </xf>
    <xf numFmtId="164" fontId="29" fillId="7" borderId="17" xfId="2" applyNumberFormat="1" applyFont="1" applyFill="1" applyBorder="1" applyAlignment="1" applyProtection="1">
      <alignment vertical="center"/>
    </xf>
    <xf numFmtId="164" fontId="23" fillId="7" borderId="18" xfId="2" applyNumberFormat="1" applyFont="1" applyFill="1" applyBorder="1" applyAlignment="1" applyProtection="1">
      <alignment vertical="center"/>
    </xf>
    <xf numFmtId="164" fontId="23" fillId="7" borderId="18" xfId="2" applyNumberFormat="1" applyFont="1" applyFill="1" applyBorder="1" applyAlignment="1" applyProtection="1">
      <alignment horizontal="center" vertical="center"/>
    </xf>
    <xf numFmtId="164" fontId="23" fillId="7" borderId="19" xfId="2" applyNumberFormat="1" applyFont="1" applyFill="1" applyBorder="1" applyAlignment="1" applyProtection="1">
      <alignment horizontal="center" vertical="center"/>
    </xf>
    <xf numFmtId="49" fontId="25" fillId="3" borderId="19" xfId="2" applyNumberFormat="1" applyFont="1" applyFill="1" applyBorder="1" applyAlignment="1" applyProtection="1">
      <alignment horizontal="center" vertical="center"/>
    </xf>
    <xf numFmtId="49" fontId="25" fillId="3" borderId="35" xfId="2" applyNumberFormat="1" applyFont="1" applyFill="1" applyBorder="1" applyAlignment="1" applyProtection="1">
      <alignment horizontal="center" vertical="center"/>
    </xf>
    <xf numFmtId="49" fontId="25" fillId="3" borderId="42" xfId="2" applyNumberFormat="1" applyFont="1" applyFill="1" applyBorder="1" applyAlignment="1" applyProtection="1">
      <alignment horizontal="center" vertical="center"/>
    </xf>
    <xf numFmtId="0" fontId="25" fillId="6" borderId="26" xfId="2" applyFont="1" applyFill="1" applyBorder="1" applyAlignment="1" applyProtection="1">
      <alignment horizontal="right" vertical="center" wrapText="1"/>
    </xf>
    <xf numFmtId="0" fontId="14" fillId="6" borderId="0" xfId="2" applyFont="1" applyFill="1" applyBorder="1" applyAlignment="1" applyProtection="1">
      <alignment horizontal="right" vertical="center" wrapText="1"/>
    </xf>
    <xf numFmtId="49" fontId="17" fillId="6" borderId="0" xfId="2" applyNumberFormat="1" applyFont="1" applyFill="1" applyBorder="1" applyAlignment="1" applyProtection="1">
      <alignment horizontal="center" vertical="center"/>
    </xf>
    <xf numFmtId="40" fontId="22" fillId="6" borderId="0" xfId="2" applyNumberFormat="1" applyFont="1" applyFill="1" applyBorder="1" applyAlignment="1" applyProtection="1"/>
    <xf numFmtId="40" fontId="22" fillId="6" borderId="27" xfId="2" applyNumberFormat="1" applyFont="1" applyFill="1" applyBorder="1" applyAlignment="1" applyProtection="1"/>
    <xf numFmtId="0" fontId="14" fillId="0" borderId="0" xfId="2" applyFont="1" applyFill="1" applyBorder="1" applyAlignment="1" applyProtection="1">
      <alignment vertical="top"/>
    </xf>
    <xf numFmtId="0" fontId="5" fillId="0" borderId="0" xfId="2" applyFont="1" applyFill="1" applyBorder="1" applyAlignment="1" applyProtection="1">
      <alignment vertical="top"/>
    </xf>
    <xf numFmtId="49" fontId="25" fillId="3" borderId="47" xfId="2" applyNumberFormat="1" applyFont="1" applyFill="1" applyBorder="1" applyAlignment="1" applyProtection="1">
      <alignment horizontal="center" vertical="center"/>
    </xf>
    <xf numFmtId="164" fontId="32" fillId="6" borderId="0" xfId="2" applyNumberFormat="1" applyFont="1" applyFill="1" applyBorder="1" applyAlignment="1" applyProtection="1">
      <alignment vertical="top" wrapText="1"/>
    </xf>
    <xf numFmtId="0" fontId="32" fillId="6" borderId="0" xfId="2" applyFont="1" applyFill="1" applyBorder="1" applyAlignment="1" applyProtection="1">
      <alignment vertical="top" wrapText="1"/>
    </xf>
    <xf numFmtId="39" fontId="22" fillId="6" borderId="0" xfId="1" applyNumberFormat="1" applyFont="1" applyFill="1" applyBorder="1" applyAlignment="1" applyProtection="1">
      <alignment vertical="top"/>
    </xf>
    <xf numFmtId="0" fontId="14" fillId="6" borderId="0" xfId="2" applyFont="1" applyFill="1" applyBorder="1" applyAlignment="1" applyProtection="1"/>
    <xf numFmtId="49" fontId="25" fillId="3" borderId="53" xfId="2" applyNumberFormat="1" applyFont="1" applyFill="1" applyBorder="1" applyAlignment="1" applyProtection="1">
      <alignment horizontal="center" vertical="center"/>
    </xf>
    <xf numFmtId="8" fontId="15" fillId="8" borderId="19" xfId="1" applyNumberFormat="1" applyFont="1" applyFill="1" applyBorder="1" applyAlignment="1" applyProtection="1"/>
    <xf numFmtId="49" fontId="25" fillId="3" borderId="4" xfId="2" applyNumberFormat="1" applyFont="1" applyFill="1" applyBorder="1" applyAlignment="1" applyProtection="1">
      <alignment horizontal="center" vertical="center"/>
    </xf>
    <xf numFmtId="8" fontId="15" fillId="8" borderId="21" xfId="1" applyNumberFormat="1" applyFont="1" applyFill="1" applyBorder="1" applyAlignment="1" applyProtection="1"/>
    <xf numFmtId="0" fontId="5" fillId="0" borderId="0" xfId="2" applyFont="1" applyFill="1" applyProtection="1"/>
    <xf numFmtId="164" fontId="25" fillId="7" borderId="53" xfId="2" applyNumberFormat="1" applyFont="1" applyFill="1" applyBorder="1" applyAlignment="1" applyProtection="1">
      <alignment horizontal="left"/>
    </xf>
    <xf numFmtId="8" fontId="15" fillId="8" borderId="54" xfId="1" applyNumberFormat="1" applyFont="1" applyFill="1" applyBorder="1" applyAlignment="1" applyProtection="1"/>
    <xf numFmtId="164" fontId="25" fillId="7" borderId="55" xfId="2" applyNumberFormat="1" applyFont="1" applyFill="1" applyBorder="1" applyAlignment="1" applyProtection="1">
      <alignment horizontal="left"/>
    </xf>
    <xf numFmtId="8" fontId="15" fillId="8" borderId="14" xfId="3" applyNumberFormat="1" applyFont="1" applyFill="1" applyBorder="1" applyAlignment="1" applyProtection="1"/>
    <xf numFmtId="164" fontId="14" fillId="5" borderId="0" xfId="2" applyNumberFormat="1" applyFont="1" applyFill="1" applyBorder="1" applyAlignment="1" applyProtection="1">
      <alignment horizontal="center" vertical="center"/>
    </xf>
    <xf numFmtId="0" fontId="14" fillId="6" borderId="0" xfId="2" applyFont="1" applyFill="1" applyProtection="1"/>
    <xf numFmtId="164" fontId="17" fillId="6" borderId="0" xfId="2" applyNumberFormat="1" applyFont="1" applyFill="1" applyProtection="1"/>
    <xf numFmtId="164" fontId="14" fillId="0" borderId="0" xfId="2" applyNumberFormat="1" applyFont="1" applyProtection="1"/>
    <xf numFmtId="0" fontId="5" fillId="0" borderId="0" xfId="0" applyFont="1" applyProtection="1"/>
    <xf numFmtId="164" fontId="5" fillId="0" borderId="0" xfId="2" applyNumberFormat="1" applyFont="1" applyProtection="1"/>
    <xf numFmtId="41" fontId="14" fillId="0" borderId="0" xfId="2" applyNumberFormat="1" applyFont="1" applyProtection="1"/>
    <xf numFmtId="0" fontId="5" fillId="0" borderId="0" xfId="2" applyFont="1" applyAlignment="1" applyProtection="1">
      <alignment horizontal="center"/>
    </xf>
    <xf numFmtId="0" fontId="18" fillId="0" borderId="5" xfId="5" applyNumberFormat="1" applyFont="1" applyFill="1" applyBorder="1" applyAlignment="1" applyProtection="1">
      <alignment horizontal="center"/>
      <protection locked="0"/>
    </xf>
    <xf numFmtId="49" fontId="5" fillId="13" borderId="0" xfId="2" applyNumberFormat="1" applyFont="1" applyFill="1" applyBorder="1" applyProtection="1"/>
    <xf numFmtId="0" fontId="5" fillId="13" borderId="0" xfId="3" applyFont="1" applyFill="1" applyBorder="1" applyAlignment="1" applyProtection="1"/>
    <xf numFmtId="0" fontId="14" fillId="13" borderId="0" xfId="2" applyFont="1" applyFill="1" applyBorder="1" applyAlignment="1" applyProtection="1"/>
    <xf numFmtId="0" fontId="32" fillId="13" borderId="0" xfId="2" applyFont="1" applyFill="1" applyBorder="1" applyAlignment="1" applyProtection="1"/>
    <xf numFmtId="0" fontId="15" fillId="13" borderId="0" xfId="2" applyFont="1" applyFill="1" applyBorder="1" applyAlignment="1" applyProtection="1">
      <alignment horizontal="right"/>
    </xf>
    <xf numFmtId="0" fontId="14" fillId="13" borderId="0" xfId="2" applyFont="1" applyFill="1" applyBorder="1" applyProtection="1"/>
    <xf numFmtId="0" fontId="16" fillId="13" borderId="0" xfId="2" applyFont="1" applyFill="1" applyBorder="1" applyAlignment="1" applyProtection="1">
      <alignment horizontal="right"/>
    </xf>
    <xf numFmtId="0" fontId="5" fillId="13" borderId="0" xfId="2" applyFont="1" applyFill="1" applyBorder="1" applyAlignment="1" applyProtection="1">
      <alignment horizontal="right"/>
    </xf>
    <xf numFmtId="49" fontId="14" fillId="13" borderId="0" xfId="2" applyNumberFormat="1" applyFont="1" applyFill="1" applyBorder="1" applyProtection="1"/>
    <xf numFmtId="0" fontId="5" fillId="13" borderId="0" xfId="2" applyFont="1" applyFill="1" applyBorder="1" applyAlignment="1" applyProtection="1"/>
    <xf numFmtId="49" fontId="15" fillId="9" borderId="1" xfId="2" applyNumberFormat="1" applyFont="1" applyFill="1" applyBorder="1" applyAlignment="1" applyProtection="1">
      <alignment horizontal="center"/>
    </xf>
    <xf numFmtId="0" fontId="19" fillId="13" borderId="0" xfId="2" applyFont="1" applyFill="1" applyBorder="1" applyAlignment="1" applyProtection="1">
      <alignment horizontal="left"/>
    </xf>
    <xf numFmtId="0" fontId="35" fillId="13" borderId="0" xfId="2" applyFont="1" applyFill="1" applyBorder="1" applyAlignment="1" applyProtection="1"/>
    <xf numFmtId="0" fontId="19" fillId="13" borderId="0" xfId="2" applyFont="1" applyFill="1" applyBorder="1" applyAlignment="1" applyProtection="1">
      <alignment horizontal="left" vertical="top"/>
    </xf>
    <xf numFmtId="0" fontId="18" fillId="13" borderId="0" xfId="4" applyFont="1" applyFill="1" applyBorder="1" applyAlignment="1" applyProtection="1">
      <alignment horizontal="center"/>
    </xf>
    <xf numFmtId="49" fontId="14" fillId="13" borderId="18" xfId="2" applyNumberFormat="1" applyFont="1" applyFill="1" applyBorder="1" applyAlignment="1" applyProtection="1">
      <alignment wrapText="1"/>
    </xf>
    <xf numFmtId="0" fontId="14" fillId="13" borderId="18" xfId="2" applyFont="1" applyFill="1" applyBorder="1" applyAlignment="1" applyProtection="1"/>
    <xf numFmtId="0" fontId="5" fillId="13" borderId="18" xfId="2" applyFont="1" applyFill="1" applyBorder="1" applyAlignment="1" applyProtection="1"/>
    <xf numFmtId="0" fontId="14" fillId="0" borderId="0" xfId="2" applyFont="1" applyFill="1" applyAlignment="1" applyProtection="1">
      <alignment vertical="center"/>
    </xf>
    <xf numFmtId="49" fontId="26" fillId="13" borderId="22" xfId="2" applyNumberFormat="1" applyFont="1" applyFill="1" applyBorder="1" applyAlignment="1" applyProtection="1">
      <alignment horizontal="center" vertical="center"/>
    </xf>
    <xf numFmtId="49" fontId="17" fillId="13" borderId="26" xfId="2" applyNumberFormat="1" applyFont="1" applyFill="1" applyBorder="1" applyAlignment="1" applyProtection="1">
      <alignment horizontal="center"/>
    </xf>
    <xf numFmtId="49" fontId="17" fillId="13" borderId="63" xfId="2" applyNumberFormat="1" applyFont="1" applyFill="1" applyBorder="1" applyAlignment="1" applyProtection="1">
      <alignment horizontal="center"/>
    </xf>
    <xf numFmtId="49" fontId="17" fillId="13" borderId="65" xfId="2" applyNumberFormat="1" applyFont="1" applyFill="1" applyBorder="1" applyAlignment="1" applyProtection="1">
      <alignment horizontal="center"/>
    </xf>
    <xf numFmtId="0" fontId="17" fillId="13" borderId="63" xfId="2" applyFont="1" applyFill="1" applyBorder="1" applyAlignment="1" applyProtection="1">
      <alignment horizontal="center"/>
    </xf>
    <xf numFmtId="0" fontId="17" fillId="13" borderId="27" xfId="2" applyFont="1" applyFill="1" applyBorder="1" applyAlignment="1" applyProtection="1">
      <alignment horizontal="center"/>
    </xf>
    <xf numFmtId="49" fontId="17" fillId="13" borderId="17" xfId="2" applyNumberFormat="1" applyFont="1" applyFill="1" applyBorder="1" applyAlignment="1" applyProtection="1">
      <alignment horizontal="center"/>
    </xf>
    <xf numFmtId="0" fontId="17" fillId="13" borderId="20" xfId="2" applyFont="1" applyFill="1" applyBorder="1" applyAlignment="1" applyProtection="1">
      <alignment horizontal="left"/>
    </xf>
    <xf numFmtId="0" fontId="17" fillId="13" borderId="18" xfId="2" applyFont="1" applyFill="1" applyBorder="1" applyAlignment="1" applyProtection="1">
      <alignment horizontal="left"/>
    </xf>
    <xf numFmtId="49" fontId="17" fillId="13" borderId="5" xfId="2" applyNumberFormat="1" applyFont="1" applyFill="1" applyBorder="1" applyAlignment="1" applyProtection="1">
      <alignment horizontal="center"/>
    </xf>
    <xf numFmtId="49" fontId="17" fillId="13" borderId="25" xfId="2" applyNumberFormat="1" applyFont="1" applyFill="1" applyBorder="1" applyAlignment="1" applyProtection="1">
      <alignment horizontal="center"/>
    </xf>
    <xf numFmtId="49" fontId="15" fillId="13" borderId="23" xfId="2" applyNumberFormat="1" applyFont="1" applyFill="1" applyBorder="1" applyAlignment="1" applyProtection="1">
      <alignment horizontal="center" vertical="center"/>
    </xf>
    <xf numFmtId="49" fontId="15" fillId="13" borderId="60" xfId="2" applyNumberFormat="1" applyFont="1" applyFill="1" applyBorder="1" applyAlignment="1" applyProtection="1">
      <alignment horizontal="center" vertical="center"/>
    </xf>
    <xf numFmtId="40" fontId="15" fillId="8" borderId="60" xfId="2" applyNumberFormat="1" applyFont="1" applyFill="1" applyBorder="1" applyAlignment="1" applyProtection="1"/>
    <xf numFmtId="40" fontId="15" fillId="8" borderId="61" xfId="2" applyNumberFormat="1" applyFont="1" applyFill="1" applyBorder="1" applyAlignment="1" applyProtection="1"/>
    <xf numFmtId="49" fontId="39" fillId="6" borderId="0" xfId="2" applyNumberFormat="1" applyFont="1" applyFill="1" applyProtection="1"/>
    <xf numFmtId="0" fontId="14" fillId="6" borderId="0" xfId="2" applyFont="1" applyFill="1" applyAlignment="1" applyProtection="1">
      <alignment horizontal="center"/>
    </xf>
    <xf numFmtId="49" fontId="14" fillId="0" borderId="0" xfId="2" applyNumberFormat="1" applyFont="1" applyFill="1" applyProtection="1"/>
    <xf numFmtId="0" fontId="14" fillId="0" borderId="0" xfId="2" applyFont="1" applyFill="1" applyAlignment="1" applyProtection="1">
      <alignment horizontal="center"/>
    </xf>
    <xf numFmtId="49" fontId="14" fillId="0" borderId="0" xfId="2" applyNumberFormat="1" applyFont="1" applyProtection="1"/>
    <xf numFmtId="0" fontId="14" fillId="0" borderId="0" xfId="2" applyFont="1" applyAlignment="1" applyProtection="1">
      <alignment horizontal="center"/>
    </xf>
    <xf numFmtId="49" fontId="5" fillId="0" borderId="0" xfId="2" applyNumberFormat="1" applyFont="1" applyProtection="1"/>
    <xf numFmtId="0" fontId="17" fillId="13" borderId="0" xfId="2" applyFont="1" applyFill="1" applyBorder="1" applyAlignment="1" applyProtection="1">
      <alignment vertical="center"/>
    </xf>
    <xf numFmtId="0" fontId="18" fillId="5" borderId="2" xfId="4" applyNumberFormat="1" applyFont="1" applyFill="1" applyBorder="1" applyAlignment="1" applyProtection="1">
      <alignment horizontal="left"/>
      <protection locked="0"/>
    </xf>
    <xf numFmtId="0" fontId="18" fillId="5" borderId="3" xfId="4" applyNumberFormat="1" applyFont="1" applyFill="1" applyBorder="1" applyAlignment="1" applyProtection="1">
      <alignment horizontal="left"/>
      <protection locked="0"/>
    </xf>
    <xf numFmtId="0" fontId="18" fillId="5" borderId="4" xfId="4" applyNumberFormat="1" applyFont="1" applyFill="1" applyBorder="1" applyAlignment="1" applyProtection="1">
      <alignment horizontal="left"/>
      <protection locked="0"/>
    </xf>
    <xf numFmtId="0" fontId="18" fillId="5" borderId="2" xfId="4" applyFont="1" applyFill="1" applyBorder="1" applyAlignment="1" applyProtection="1">
      <alignment horizontal="left"/>
      <protection locked="0"/>
    </xf>
    <xf numFmtId="0" fontId="18" fillId="5" borderId="3" xfId="4" applyFont="1" applyFill="1" applyBorder="1" applyAlignment="1" applyProtection="1">
      <alignment horizontal="left"/>
      <protection locked="0"/>
    </xf>
    <xf numFmtId="0" fontId="18" fillId="5" borderId="4" xfId="4" applyFont="1" applyFill="1" applyBorder="1" applyAlignment="1" applyProtection="1">
      <alignment horizontal="left"/>
      <protection locked="0"/>
    </xf>
    <xf numFmtId="39" fontId="7" fillId="7" borderId="7" xfId="2" applyNumberFormat="1" applyFont="1" applyFill="1" applyBorder="1" applyAlignment="1" applyProtection="1">
      <alignment horizontal="center"/>
    </xf>
    <xf numFmtId="39" fontId="7" fillId="7" borderId="8" xfId="2" applyNumberFormat="1" applyFont="1" applyFill="1" applyBorder="1" applyAlignment="1" applyProtection="1">
      <alignment horizontal="center"/>
    </xf>
    <xf numFmtId="0" fontId="19" fillId="3" borderId="9" xfId="2" applyFont="1" applyFill="1" applyBorder="1" applyAlignment="1" applyProtection="1">
      <alignment horizontal="center" wrapText="1"/>
    </xf>
    <xf numFmtId="0" fontId="19" fillId="3" borderId="10" xfId="2" applyFont="1" applyFill="1" applyBorder="1" applyAlignment="1" applyProtection="1">
      <alignment horizontal="center" wrapText="1"/>
    </xf>
    <xf numFmtId="49" fontId="19" fillId="3" borderId="20" xfId="2" applyNumberFormat="1" applyFont="1" applyFill="1" applyBorder="1" applyAlignment="1" applyProtection="1">
      <alignment horizontal="center" vertical="center"/>
    </xf>
    <xf numFmtId="49" fontId="19" fillId="3" borderId="21" xfId="2" applyNumberFormat="1" applyFont="1" applyFill="1" applyBorder="1" applyAlignment="1" applyProtection="1">
      <alignment horizontal="center" vertical="center"/>
    </xf>
    <xf numFmtId="164" fontId="25" fillId="7" borderId="22" xfId="0" applyNumberFormat="1" applyFont="1" applyFill="1" applyBorder="1" applyAlignment="1" applyProtection="1">
      <alignment horizontal="center" vertical="center" wrapText="1"/>
    </xf>
    <xf numFmtId="164" fontId="25" fillId="7" borderId="3" xfId="0" applyNumberFormat="1" applyFont="1" applyFill="1" applyBorder="1" applyAlignment="1" applyProtection="1">
      <alignment horizontal="center" vertical="center" wrapText="1"/>
    </xf>
    <xf numFmtId="164" fontId="25" fillId="7" borderId="4" xfId="0" applyNumberFormat="1" applyFont="1" applyFill="1" applyBorder="1" applyAlignment="1" applyProtection="1">
      <alignment horizontal="center" vertical="center" wrapText="1"/>
    </xf>
    <xf numFmtId="40" fontId="15" fillId="0" borderId="2" xfId="2" applyNumberFormat="1" applyFont="1" applyFill="1" applyBorder="1" applyAlignment="1" applyProtection="1">
      <protection locked="0"/>
    </xf>
    <xf numFmtId="40" fontId="15" fillId="0" borderId="24" xfId="2" applyNumberFormat="1" applyFont="1" applyFill="1" applyBorder="1" applyAlignment="1" applyProtection="1">
      <protection locked="0"/>
    </xf>
    <xf numFmtId="40" fontId="15" fillId="0" borderId="37" xfId="2" applyNumberFormat="1" applyFont="1" applyFill="1" applyBorder="1" applyAlignment="1" applyProtection="1">
      <protection locked="0"/>
    </xf>
    <xf numFmtId="40" fontId="15" fillId="0" borderId="38" xfId="2" applyNumberFormat="1" applyFont="1" applyFill="1" applyBorder="1" applyAlignment="1" applyProtection="1">
      <protection locked="0"/>
    </xf>
    <xf numFmtId="0" fontId="25" fillId="7" borderId="39" xfId="2" applyFont="1" applyFill="1" applyBorder="1" applyAlignment="1" applyProtection="1">
      <alignment horizontal="center" vertical="center"/>
    </xf>
    <xf numFmtId="0" fontId="25" fillId="7" borderId="40" xfId="2" applyFont="1" applyFill="1" applyBorder="1" applyAlignment="1" applyProtection="1">
      <alignment horizontal="center" vertical="center"/>
    </xf>
    <xf numFmtId="0" fontId="25" fillId="7" borderId="41" xfId="2" applyFont="1" applyFill="1" applyBorder="1" applyAlignment="1" applyProtection="1">
      <alignment horizontal="center" vertical="center"/>
    </xf>
    <xf numFmtId="40" fontId="15" fillId="8" borderId="43" xfId="2" applyNumberFormat="1" applyFont="1" applyFill="1" applyBorder="1" applyAlignment="1" applyProtection="1"/>
    <xf numFmtId="40" fontId="15" fillId="8" borderId="44" xfId="2" applyNumberFormat="1" applyFont="1" applyFill="1" applyBorder="1" applyAlignment="1" applyProtection="1"/>
    <xf numFmtId="164" fontId="24" fillId="7" borderId="11" xfId="0" applyNumberFormat="1" applyFont="1" applyFill="1" applyBorder="1" applyAlignment="1" applyProtection="1">
      <alignment horizontal="center" vertical="center" wrapText="1"/>
    </xf>
    <xf numFmtId="164" fontId="24" fillId="7" borderId="12" xfId="0" applyNumberFormat="1" applyFont="1" applyFill="1" applyBorder="1" applyAlignment="1" applyProtection="1">
      <alignment horizontal="center" vertical="center" wrapText="1"/>
    </xf>
    <xf numFmtId="164" fontId="24" fillId="7" borderId="13" xfId="0" applyNumberFormat="1" applyFont="1" applyFill="1" applyBorder="1" applyAlignment="1" applyProtection="1">
      <alignment horizontal="center" vertical="center" wrapText="1"/>
    </xf>
    <xf numFmtId="164" fontId="19" fillId="7" borderId="49" xfId="2" applyNumberFormat="1" applyFont="1" applyFill="1" applyBorder="1" applyAlignment="1" applyProtection="1">
      <alignment horizontal="center" vertical="center"/>
    </xf>
    <xf numFmtId="164" fontId="19" fillId="7" borderId="50" xfId="2" applyNumberFormat="1" applyFont="1" applyFill="1" applyBorder="1" applyAlignment="1" applyProtection="1">
      <alignment horizontal="center" vertical="center"/>
    </xf>
    <xf numFmtId="164" fontId="19" fillId="7" borderId="10" xfId="2" applyNumberFormat="1" applyFont="1" applyFill="1" applyBorder="1" applyAlignment="1" applyProtection="1">
      <alignment horizontal="center" vertical="center"/>
    </xf>
    <xf numFmtId="0" fontId="25" fillId="7" borderId="49" xfId="2" applyFont="1" applyFill="1" applyBorder="1" applyAlignment="1" applyProtection="1">
      <alignment horizontal="center" vertical="center"/>
    </xf>
    <xf numFmtId="0" fontId="25" fillId="7" borderId="50" xfId="2" applyFont="1" applyFill="1" applyBorder="1" applyAlignment="1" applyProtection="1">
      <alignment horizontal="center" vertical="center"/>
    </xf>
    <xf numFmtId="0" fontId="25" fillId="7" borderId="10" xfId="2" applyFont="1" applyFill="1" applyBorder="1" applyAlignment="1" applyProtection="1">
      <alignment horizontal="center" vertical="center"/>
    </xf>
    <xf numFmtId="164" fontId="25" fillId="7" borderId="51" xfId="2" applyNumberFormat="1" applyFont="1" applyFill="1" applyBorder="1" applyAlignment="1" applyProtection="1">
      <alignment horizontal="center" vertical="center" wrapText="1"/>
    </xf>
    <xf numFmtId="164" fontId="25" fillId="7" borderId="52" xfId="2" applyNumberFormat="1" applyFont="1" applyFill="1" applyBorder="1" applyAlignment="1" applyProtection="1">
      <alignment horizontal="center" vertical="center" wrapText="1"/>
    </xf>
    <xf numFmtId="0" fontId="18" fillId="6" borderId="31" xfId="3" applyFont="1" applyFill="1" applyBorder="1" applyAlignment="1" applyProtection="1">
      <alignment horizontal="center"/>
      <protection locked="0"/>
    </xf>
    <xf numFmtId="0" fontId="18" fillId="6" borderId="32" xfId="3" applyFont="1" applyFill="1" applyBorder="1" applyAlignment="1" applyProtection="1">
      <alignment horizontal="center"/>
      <protection locked="0"/>
    </xf>
    <xf numFmtId="0" fontId="18" fillId="6" borderId="20" xfId="3" applyFont="1" applyFill="1" applyBorder="1" applyAlignment="1" applyProtection="1">
      <alignment horizontal="center"/>
      <protection locked="0"/>
    </xf>
    <xf numFmtId="0" fontId="18" fillId="6" borderId="21" xfId="3" applyFont="1" applyFill="1" applyBorder="1" applyAlignment="1" applyProtection="1">
      <alignment horizontal="center"/>
      <protection locked="0"/>
    </xf>
    <xf numFmtId="0" fontId="25" fillId="3" borderId="22" xfId="2" applyFont="1" applyFill="1" applyBorder="1" applyAlignment="1" applyProtection="1">
      <alignment horizontal="center" vertical="center" wrapText="1"/>
    </xf>
    <xf numFmtId="0" fontId="25" fillId="3" borderId="4" xfId="2" applyFont="1" applyFill="1" applyBorder="1" applyAlignment="1" applyProtection="1">
      <alignment horizontal="center" vertical="center" wrapText="1"/>
    </xf>
    <xf numFmtId="0" fontId="25" fillId="3" borderId="2" xfId="2" applyFont="1" applyFill="1" applyBorder="1" applyAlignment="1" applyProtection="1">
      <alignment horizontal="center" vertical="center" wrapText="1"/>
    </xf>
    <xf numFmtId="0" fontId="25" fillId="3" borderId="24" xfId="2" applyFont="1" applyFill="1" applyBorder="1" applyAlignment="1" applyProtection="1">
      <alignment horizontal="center" vertical="center" wrapText="1"/>
    </xf>
    <xf numFmtId="165" fontId="25" fillId="7" borderId="22" xfId="2" applyNumberFormat="1" applyFont="1" applyFill="1" applyBorder="1" applyAlignment="1" applyProtection="1">
      <alignment horizontal="left" vertical="center" wrapText="1"/>
    </xf>
    <xf numFmtId="165" fontId="25" fillId="7" borderId="3" xfId="2" applyNumberFormat="1" applyFont="1" applyFill="1" applyBorder="1" applyAlignment="1" applyProtection="1">
      <alignment horizontal="left" vertical="center" wrapText="1"/>
    </xf>
    <xf numFmtId="165" fontId="25" fillId="7" borderId="4" xfId="2" applyNumberFormat="1" applyFont="1" applyFill="1" applyBorder="1" applyAlignment="1" applyProtection="1">
      <alignment horizontal="left" vertical="center" wrapText="1"/>
    </xf>
    <xf numFmtId="0" fontId="25" fillId="7" borderId="33" xfId="2" applyFont="1" applyFill="1" applyBorder="1" applyAlignment="1" applyProtection="1">
      <alignment horizontal="left" vertical="center"/>
    </xf>
    <xf numFmtId="0" fontId="25" fillId="7" borderId="34" xfId="2" applyFont="1" applyFill="1" applyBorder="1" applyAlignment="1" applyProtection="1">
      <alignment horizontal="left" vertical="center"/>
    </xf>
    <xf numFmtId="0" fontId="25" fillId="7" borderId="35" xfId="2" applyFont="1" applyFill="1" applyBorder="1" applyAlignment="1" applyProtection="1">
      <alignment horizontal="left" vertical="center"/>
    </xf>
    <xf numFmtId="164" fontId="19" fillId="7" borderId="45" xfId="0" applyNumberFormat="1" applyFont="1" applyFill="1" applyBorder="1" applyAlignment="1" applyProtection="1">
      <alignment horizontal="center" vertical="center" wrapText="1"/>
    </xf>
    <xf numFmtId="164" fontId="19" fillId="7" borderId="46" xfId="0" applyNumberFormat="1" applyFont="1" applyFill="1" applyBorder="1" applyAlignment="1" applyProtection="1">
      <alignment horizontal="center" vertical="center" wrapText="1"/>
    </xf>
    <xf numFmtId="164" fontId="19" fillId="7" borderId="47" xfId="0" applyNumberFormat="1" applyFont="1" applyFill="1" applyBorder="1" applyAlignment="1" applyProtection="1">
      <alignment horizontal="center" vertical="center" wrapText="1"/>
    </xf>
    <xf numFmtId="0" fontId="19" fillId="3" borderId="15" xfId="2" applyFont="1" applyFill="1" applyBorder="1" applyAlignment="1" applyProtection="1">
      <alignment horizontal="center" wrapText="1"/>
    </xf>
    <xf numFmtId="0" fontId="19" fillId="3" borderId="16" xfId="2" applyFont="1" applyFill="1" applyBorder="1" applyAlignment="1" applyProtection="1">
      <alignment horizontal="center" wrapText="1"/>
    </xf>
    <xf numFmtId="0" fontId="19" fillId="3" borderId="20" xfId="2" applyFont="1" applyFill="1" applyBorder="1" applyAlignment="1" applyProtection="1">
      <alignment horizontal="center" wrapText="1"/>
    </xf>
    <xf numFmtId="0" fontId="19" fillId="3" borderId="21" xfId="2" applyFont="1" applyFill="1" applyBorder="1" applyAlignment="1" applyProtection="1">
      <alignment horizontal="center" wrapText="1"/>
    </xf>
    <xf numFmtId="39" fontId="7" fillId="7" borderId="18" xfId="2" applyNumberFormat="1" applyFont="1" applyFill="1" applyBorder="1" applyAlignment="1" applyProtection="1">
      <alignment horizontal="center"/>
    </xf>
    <xf numFmtId="39" fontId="7" fillId="7" borderId="19" xfId="2" applyNumberFormat="1" applyFont="1" applyFill="1" applyBorder="1" applyAlignment="1" applyProtection="1">
      <alignment horizontal="center"/>
    </xf>
    <xf numFmtId="49" fontId="25" fillId="7" borderId="22" xfId="6" applyNumberFormat="1" applyFont="1" applyFill="1" applyBorder="1" applyAlignment="1" applyProtection="1">
      <alignment horizontal="center" vertical="center" wrapText="1"/>
    </xf>
    <xf numFmtId="49" fontId="25" fillId="7" borderId="3" xfId="6" applyNumberFormat="1" applyFont="1" applyFill="1" applyBorder="1" applyAlignment="1" applyProtection="1">
      <alignment horizontal="center" vertical="center" wrapText="1"/>
    </xf>
    <xf numFmtId="49" fontId="25" fillId="7" borderId="4" xfId="6" applyNumberFormat="1" applyFont="1" applyFill="1" applyBorder="1" applyAlignment="1" applyProtection="1">
      <alignment horizontal="center" vertical="center" wrapText="1"/>
    </xf>
    <xf numFmtId="0" fontId="19" fillId="3" borderId="31" xfId="2" applyFont="1" applyFill="1" applyBorder="1" applyAlignment="1" applyProtection="1">
      <alignment horizontal="center" vertical="center"/>
    </xf>
    <xf numFmtId="0" fontId="19" fillId="3" borderId="30" xfId="2" applyFont="1" applyFill="1" applyBorder="1" applyAlignment="1" applyProtection="1">
      <alignment horizontal="center" vertical="center"/>
    </xf>
    <xf numFmtId="0" fontId="19" fillId="3" borderId="32" xfId="2" applyFont="1" applyFill="1" applyBorder="1" applyAlignment="1" applyProtection="1">
      <alignment horizontal="center" vertical="center"/>
    </xf>
    <xf numFmtId="49" fontId="19" fillId="3" borderId="19" xfId="2" applyNumberFormat="1" applyFont="1" applyFill="1" applyBorder="1" applyAlignment="1" applyProtection="1">
      <alignment horizontal="center" vertical="center"/>
    </xf>
    <xf numFmtId="0" fontId="18" fillId="6" borderId="2" xfId="7" applyNumberFormat="1" applyFont="1" applyFill="1" applyBorder="1" applyAlignment="1" applyProtection="1">
      <alignment horizontal="center"/>
      <protection locked="0"/>
    </xf>
    <xf numFmtId="0" fontId="18" fillId="6" borderId="24" xfId="7" applyNumberFormat="1" applyFont="1" applyFill="1" applyBorder="1" applyAlignment="1" applyProtection="1">
      <alignment horizontal="center"/>
      <protection locked="0"/>
    </xf>
    <xf numFmtId="0" fontId="19" fillId="7" borderId="22" xfId="2" applyFont="1" applyFill="1" applyBorder="1" applyAlignment="1" applyProtection="1">
      <alignment horizontal="center" vertical="center" wrapText="1"/>
    </xf>
    <xf numFmtId="0" fontId="19" fillId="7" borderId="4" xfId="2" applyFont="1" applyFill="1" applyBorder="1" applyAlignment="1" applyProtection="1">
      <alignment horizontal="center" vertical="center" wrapText="1"/>
    </xf>
    <xf numFmtId="166" fontId="18" fillId="6" borderId="2" xfId="7" applyNumberFormat="1" applyFont="1" applyFill="1" applyBorder="1" applyAlignment="1" applyProtection="1">
      <alignment horizontal="center"/>
      <protection locked="0"/>
    </xf>
    <xf numFmtId="166" fontId="18" fillId="6" borderId="24" xfId="7" applyNumberFormat="1" applyFont="1" applyFill="1" applyBorder="1" applyAlignment="1" applyProtection="1">
      <alignment horizontal="center"/>
      <protection locked="0"/>
    </xf>
    <xf numFmtId="41" fontId="33" fillId="7" borderId="22" xfId="2" applyNumberFormat="1" applyFont="1" applyFill="1" applyBorder="1" applyAlignment="1" applyProtection="1">
      <alignment horizontal="center" vertical="center" wrapText="1"/>
    </xf>
    <xf numFmtId="41" fontId="33" fillId="7" borderId="4" xfId="2" applyNumberFormat="1" applyFont="1" applyFill="1" applyBorder="1" applyAlignment="1" applyProtection="1">
      <alignment horizontal="center" vertical="center" wrapText="1"/>
    </xf>
    <xf numFmtId="167" fontId="18" fillId="6" borderId="2" xfId="7" applyNumberFormat="1" applyFont="1" applyFill="1" applyBorder="1" applyAlignment="1" applyProtection="1">
      <alignment horizontal="center"/>
      <protection locked="0"/>
    </xf>
    <xf numFmtId="167" fontId="18" fillId="6" borderId="24" xfId="7" applyNumberFormat="1" applyFont="1" applyFill="1" applyBorder="1" applyAlignment="1" applyProtection="1">
      <alignment horizontal="center"/>
      <protection locked="0"/>
    </xf>
    <xf numFmtId="0" fontId="19" fillId="7" borderId="22" xfId="7" applyFont="1" applyFill="1" applyBorder="1" applyAlignment="1" applyProtection="1">
      <alignment horizontal="center" vertical="center" wrapText="1"/>
    </xf>
    <xf numFmtId="0" fontId="19" fillId="7" borderId="4" xfId="7" applyFont="1" applyFill="1" applyBorder="1" applyAlignment="1" applyProtection="1">
      <alignment horizontal="center" vertical="center" wrapText="1"/>
    </xf>
    <xf numFmtId="168" fontId="18" fillId="6" borderId="56" xfId="7" applyNumberFormat="1" applyFont="1" applyFill="1" applyBorder="1" applyAlignment="1" applyProtection="1">
      <alignment horizontal="center"/>
      <protection locked="0"/>
    </xf>
    <xf numFmtId="168" fontId="18" fillId="6" borderId="48" xfId="7" applyNumberFormat="1" applyFont="1" applyFill="1" applyBorder="1" applyAlignment="1" applyProtection="1">
      <alignment horizontal="center"/>
      <protection locked="0"/>
    </xf>
    <xf numFmtId="0" fontId="15" fillId="7" borderId="45" xfId="2" applyFont="1" applyFill="1" applyBorder="1" applyAlignment="1" applyProtection="1">
      <alignment horizontal="center" vertical="center" wrapText="1"/>
    </xf>
    <xf numFmtId="0" fontId="15" fillId="7" borderId="47" xfId="2" applyFont="1" applyFill="1" applyBorder="1" applyAlignment="1" applyProtection="1">
      <alignment horizontal="center" vertical="center" wrapText="1"/>
    </xf>
    <xf numFmtId="164" fontId="20" fillId="9" borderId="57" xfId="2" applyNumberFormat="1" applyFont="1" applyFill="1" applyBorder="1" applyAlignment="1" applyProtection="1">
      <alignment horizontal="center" vertical="center" wrapText="1"/>
    </xf>
    <xf numFmtId="164" fontId="20" fillId="9" borderId="55" xfId="2" applyNumberFormat="1" applyFont="1" applyFill="1" applyBorder="1" applyAlignment="1" applyProtection="1">
      <alignment horizontal="center" vertical="center" wrapText="1"/>
    </xf>
    <xf numFmtId="164" fontId="15" fillId="9" borderId="9" xfId="2" applyNumberFormat="1" applyFont="1" applyFill="1" applyBorder="1" applyAlignment="1" applyProtection="1">
      <alignment horizontal="center"/>
    </xf>
    <xf numFmtId="164" fontId="15" fillId="9" borderId="66" xfId="2" applyNumberFormat="1" applyFont="1" applyFill="1" applyBorder="1" applyAlignment="1" applyProtection="1">
      <alignment horizontal="center"/>
    </xf>
    <xf numFmtId="8" fontId="20" fillId="10" borderId="58" xfId="2" applyNumberFormat="1" applyFont="1" applyFill="1" applyBorder="1" applyAlignment="1" applyProtection="1">
      <alignment horizontal="center"/>
      <protection locked="0"/>
    </xf>
    <xf numFmtId="8" fontId="20" fillId="10" borderId="59" xfId="2" applyNumberFormat="1" applyFont="1" applyFill="1" applyBorder="1" applyAlignment="1" applyProtection="1">
      <alignment horizontal="center"/>
      <protection locked="0"/>
    </xf>
    <xf numFmtId="164" fontId="15" fillId="9" borderId="56" xfId="2" applyNumberFormat="1" applyFont="1" applyFill="1" applyBorder="1" applyAlignment="1" applyProtection="1">
      <alignment horizontal="center"/>
    </xf>
    <xf numFmtId="164" fontId="15" fillId="9" borderId="47" xfId="2" applyNumberFormat="1" applyFont="1" applyFill="1" applyBorder="1" applyAlignment="1" applyProtection="1">
      <alignment horizontal="center"/>
    </xf>
    <xf numFmtId="169" fontId="20" fillId="10" borderId="60" xfId="2" applyNumberFormat="1" applyFont="1" applyFill="1" applyBorder="1" applyAlignment="1" applyProtection="1">
      <alignment horizontal="center"/>
      <protection locked="0"/>
    </xf>
    <xf numFmtId="169" fontId="20" fillId="10" borderId="61" xfId="2" applyNumberFormat="1" applyFont="1" applyFill="1" applyBorder="1" applyAlignment="1" applyProtection="1">
      <alignment horizontal="center"/>
      <protection locked="0"/>
    </xf>
    <xf numFmtId="0" fontId="15" fillId="13" borderId="22" xfId="2" applyFont="1" applyFill="1" applyBorder="1" applyAlignment="1" applyProtection="1">
      <alignment horizontal="right" vertical="center" indent="1"/>
    </xf>
    <xf numFmtId="0" fontId="15" fillId="13" borderId="3" xfId="2" applyFont="1" applyFill="1" applyBorder="1" applyAlignment="1" applyProtection="1">
      <alignment horizontal="right" vertical="center" indent="1"/>
    </xf>
    <xf numFmtId="0" fontId="15" fillId="13" borderId="45" xfId="2" applyFont="1" applyFill="1" applyBorder="1" applyAlignment="1" applyProtection="1">
      <alignment horizontal="right" vertical="center" indent="1"/>
    </xf>
    <xf numFmtId="0" fontId="15" fillId="13" borderId="46" xfId="2" applyFont="1" applyFill="1" applyBorder="1" applyAlignment="1" applyProtection="1">
      <alignment horizontal="right" vertical="center" indent="1"/>
    </xf>
    <xf numFmtId="0" fontId="32" fillId="0" borderId="2" xfId="4" applyNumberFormat="1" applyFont="1" applyFill="1" applyBorder="1" applyAlignment="1" applyProtection="1">
      <alignment horizontal="left"/>
      <protection locked="0"/>
    </xf>
    <xf numFmtId="0" fontId="32" fillId="0" borderId="3" xfId="4" applyNumberFormat="1" applyFont="1" applyFill="1" applyBorder="1" applyAlignment="1" applyProtection="1">
      <alignment horizontal="left"/>
      <protection locked="0"/>
    </xf>
    <xf numFmtId="0" fontId="32" fillId="0" borderId="3" xfId="4" applyNumberFormat="1" applyFont="1" applyFill="1" applyBorder="1" applyAlignment="1" applyProtection="1">
      <alignment horizontal="center"/>
      <protection locked="0"/>
    </xf>
    <xf numFmtId="0" fontId="32" fillId="0" borderId="4" xfId="4" applyNumberFormat="1" applyFont="1" applyFill="1" applyBorder="1" applyAlignment="1" applyProtection="1">
      <alignment horizontal="center"/>
      <protection locked="0"/>
    </xf>
    <xf numFmtId="49" fontId="36" fillId="6" borderId="28" xfId="2" applyNumberFormat="1" applyFont="1" applyFill="1" applyBorder="1" applyAlignment="1" applyProtection="1">
      <alignment horizontal="center" vertical="center"/>
    </xf>
    <xf numFmtId="49" fontId="36" fillId="6" borderId="29" xfId="2" applyNumberFormat="1" applyFont="1" applyFill="1" applyBorder="1" applyAlignment="1" applyProtection="1">
      <alignment horizontal="center" vertical="center"/>
    </xf>
    <xf numFmtId="49" fontId="36" fillId="6" borderId="32" xfId="2" applyNumberFormat="1" applyFont="1" applyFill="1" applyBorder="1" applyAlignment="1" applyProtection="1">
      <alignment horizontal="center" vertical="center"/>
    </xf>
    <xf numFmtId="49" fontId="37" fillId="6" borderId="17" xfId="2" applyNumberFormat="1" applyFont="1" applyFill="1" applyBorder="1" applyAlignment="1" applyProtection="1">
      <alignment horizontal="center" vertical="center"/>
    </xf>
    <xf numFmtId="49" fontId="37" fillId="6" borderId="18" xfId="2" applyNumberFormat="1" applyFont="1" applyFill="1" applyBorder="1" applyAlignment="1" applyProtection="1">
      <alignment horizontal="center" vertical="center"/>
    </xf>
    <xf numFmtId="49" fontId="37" fillId="6" borderId="21" xfId="2" applyNumberFormat="1" applyFont="1" applyFill="1" applyBorder="1" applyAlignment="1" applyProtection="1">
      <alignment horizontal="center" vertical="center"/>
    </xf>
    <xf numFmtId="0" fontId="26" fillId="13" borderId="3" xfId="2" applyFont="1" applyFill="1" applyBorder="1" applyAlignment="1" applyProtection="1">
      <alignment horizontal="left" vertical="center"/>
    </xf>
    <xf numFmtId="0" fontId="26" fillId="13" borderId="24" xfId="2" applyFont="1" applyFill="1" applyBorder="1" applyAlignment="1" applyProtection="1">
      <alignment horizontal="left" vertical="center"/>
    </xf>
    <xf numFmtId="49" fontId="17" fillId="13" borderId="31" xfId="2" applyNumberFormat="1" applyFont="1" applyFill="1" applyBorder="1" applyAlignment="1" applyProtection="1">
      <alignment horizontal="center"/>
    </xf>
    <xf numFmtId="49" fontId="17" fillId="13" borderId="29" xfId="2" applyNumberFormat="1" applyFont="1" applyFill="1" applyBorder="1" applyAlignment="1" applyProtection="1">
      <alignment horizontal="center"/>
    </xf>
    <xf numFmtId="49" fontId="17" fillId="13" borderId="30" xfId="2" applyNumberFormat="1" applyFont="1" applyFill="1" applyBorder="1" applyAlignment="1" applyProtection="1">
      <alignment horizontal="center"/>
    </xf>
    <xf numFmtId="0" fontId="17" fillId="13" borderId="64" xfId="2" applyFont="1" applyFill="1" applyBorder="1" applyAlignment="1" applyProtection="1">
      <alignment horizontal="center"/>
    </xf>
    <xf numFmtId="0" fontId="17" fillId="13" borderId="0" xfId="2" applyFont="1" applyFill="1" applyBorder="1" applyAlignment="1" applyProtection="1">
      <alignment horizontal="center"/>
    </xf>
    <xf numFmtId="0" fontId="17" fillId="13" borderId="62" xfId="2" applyFont="1" applyFill="1" applyBorder="1" applyAlignment="1" applyProtection="1">
      <alignment horizontal="center"/>
    </xf>
    <xf numFmtId="0" fontId="17" fillId="13" borderId="18" xfId="2" applyFont="1" applyFill="1" applyBorder="1" applyAlignment="1" applyProtection="1">
      <alignment horizontal="center"/>
    </xf>
    <xf numFmtId="0" fontId="17" fillId="13" borderId="19" xfId="2" applyFont="1" applyFill="1" applyBorder="1" applyAlignment="1" applyProtection="1">
      <alignment horizontal="center"/>
    </xf>
    <xf numFmtId="49" fontId="19" fillId="6" borderId="1" xfId="0" applyNumberFormat="1" applyFont="1" applyFill="1" applyBorder="1" applyAlignment="1">
      <alignment horizontal="center" vertical="center"/>
    </xf>
    <xf numFmtId="49" fontId="19" fillId="6" borderId="5" xfId="0" applyNumberFormat="1" applyFont="1" applyFill="1" applyBorder="1" applyAlignment="1">
      <alignment horizontal="center" vertical="center"/>
    </xf>
    <xf numFmtId="49" fontId="25" fillId="6" borderId="1" xfId="0" applyNumberFormat="1" applyFont="1" applyFill="1" applyBorder="1" applyAlignment="1">
      <alignment horizontal="center" vertical="center"/>
    </xf>
    <xf numFmtId="49" fontId="25" fillId="6" borderId="5" xfId="0" applyNumberFormat="1" applyFont="1" applyFill="1" applyBorder="1" applyAlignment="1">
      <alignment horizontal="center" vertical="center"/>
    </xf>
    <xf numFmtId="49" fontId="25" fillId="11" borderId="1" xfId="0" applyNumberFormat="1" applyFont="1" applyFill="1" applyBorder="1" applyAlignment="1">
      <alignment horizontal="center" vertical="center"/>
    </xf>
    <xf numFmtId="49" fontId="25" fillId="11" borderId="5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49" fontId="15" fillId="6" borderId="63" xfId="0" applyNumberFormat="1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49" fontId="19" fillId="6" borderId="63" xfId="0" applyNumberFormat="1" applyFont="1" applyFill="1" applyBorder="1" applyAlignment="1">
      <alignment horizontal="center" vertical="center"/>
    </xf>
    <xf numFmtId="49" fontId="5" fillId="6" borderId="0" xfId="31" applyNumberFormat="1" applyFont="1" applyFill="1" applyAlignment="1">
      <alignment vertical="center"/>
    </xf>
    <xf numFmtId="49" fontId="45" fillId="11" borderId="0" xfId="31" applyNumberFormat="1" applyFont="1" applyFill="1" applyBorder="1" applyAlignment="1">
      <alignment vertical="center"/>
    </xf>
    <xf numFmtId="0" fontId="46" fillId="0" borderId="0" xfId="31" applyFont="1" applyAlignment="1">
      <alignment vertical="center"/>
    </xf>
    <xf numFmtId="0" fontId="46" fillId="0" borderId="62" xfId="31" applyFont="1" applyBorder="1" applyAlignment="1">
      <alignment vertical="center"/>
    </xf>
    <xf numFmtId="0" fontId="46" fillId="0" borderId="0" xfId="31" applyFont="1" applyBorder="1" applyAlignment="1">
      <alignment vertical="center"/>
    </xf>
    <xf numFmtId="49" fontId="32" fillId="6" borderId="1" xfId="31" applyNumberFormat="1" applyFont="1" applyFill="1" applyBorder="1" applyAlignment="1">
      <alignment horizontal="center" vertical="center"/>
    </xf>
    <xf numFmtId="0" fontId="32" fillId="0" borderId="5" xfId="31" applyFont="1" applyBorder="1" applyAlignment="1">
      <alignment horizontal="center" vertical="center"/>
    </xf>
    <xf numFmtId="49" fontId="32" fillId="6" borderId="5" xfId="31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 applyProtection="1">
      <alignment horizontal="left"/>
    </xf>
    <xf numFmtId="164" fontId="18" fillId="0" borderId="2" xfId="4" applyNumberFormat="1" applyFont="1" applyFill="1" applyBorder="1" applyAlignment="1" applyProtection="1">
      <alignment horizontal="left"/>
    </xf>
    <xf numFmtId="164" fontId="18" fillId="0" borderId="3" xfId="4" applyNumberFormat="1" applyFont="1" applyFill="1" applyBorder="1" applyAlignment="1" applyProtection="1">
      <alignment horizontal="left"/>
    </xf>
    <xf numFmtId="164" fontId="18" fillId="0" borderId="4" xfId="4" applyNumberFormat="1" applyFont="1" applyFill="1" applyBorder="1" applyAlignment="1" applyProtection="1">
      <alignment horizontal="left"/>
    </xf>
    <xf numFmtId="0" fontId="18" fillId="0" borderId="5" xfId="5" applyNumberFormat="1" applyFont="1" applyFill="1" applyBorder="1" applyAlignment="1" applyProtection="1">
      <alignment horizontal="center"/>
    </xf>
    <xf numFmtId="164" fontId="33" fillId="2" borderId="0" xfId="2" applyNumberFormat="1" applyFont="1" applyFill="1" applyBorder="1" applyAlignment="1" applyProtection="1">
      <alignment horizontal="left" vertical="center" wrapText="1"/>
    </xf>
    <xf numFmtId="0" fontId="33" fillId="2" borderId="0" xfId="2" applyFont="1" applyFill="1" applyBorder="1" applyAlignment="1" applyProtection="1">
      <alignment vertical="center"/>
    </xf>
    <xf numFmtId="49" fontId="33" fillId="13" borderId="0" xfId="2" applyNumberFormat="1" applyFont="1" applyFill="1" applyBorder="1" applyAlignment="1" applyProtection="1">
      <alignment horizontal="left" vertical="center" wrapText="1"/>
    </xf>
  </cellXfs>
  <cellStyles count="51">
    <cellStyle name="APS" xfId="11" xr:uid="{00000000-0005-0000-0000-000000000000}"/>
    <cellStyle name="Color" xfId="12" xr:uid="{00000000-0005-0000-0000-000001000000}"/>
    <cellStyle name="Comma 2" xfId="13" xr:uid="{00000000-0005-0000-0000-000002000000}"/>
    <cellStyle name="Comma 3" xfId="14" xr:uid="{00000000-0005-0000-0000-000003000000}"/>
    <cellStyle name="Currency" xfId="1" builtinId="4"/>
    <cellStyle name="Currency 2" xfId="15" xr:uid="{00000000-0005-0000-0000-000005000000}"/>
    <cellStyle name="Currency 3" xfId="16" xr:uid="{00000000-0005-0000-0000-000006000000}"/>
    <cellStyle name="Currency 4" xfId="17" xr:uid="{00000000-0005-0000-0000-000007000000}"/>
    <cellStyle name="Hyperlink" xfId="50" builtinId="8"/>
    <cellStyle name="Hyperlink 2" xfId="18" xr:uid="{00000000-0005-0000-0000-000009000000}"/>
    <cellStyle name="Normal" xfId="0" builtinId="0"/>
    <cellStyle name="Normal 10" xfId="19" xr:uid="{00000000-0005-0000-0000-00000B000000}"/>
    <cellStyle name="Normal 11" xfId="20" xr:uid="{00000000-0005-0000-0000-00000C000000}"/>
    <cellStyle name="Normal 11 2" xfId="21" xr:uid="{00000000-0005-0000-0000-00000D000000}"/>
    <cellStyle name="Normal 12" xfId="22" xr:uid="{00000000-0005-0000-0000-00000E000000}"/>
    <cellStyle name="Normal 13" xfId="23" xr:uid="{00000000-0005-0000-0000-00000F000000}"/>
    <cellStyle name="Normal 14" xfId="24" xr:uid="{00000000-0005-0000-0000-000010000000}"/>
    <cellStyle name="Normal 15" xfId="25" xr:uid="{00000000-0005-0000-0000-000011000000}"/>
    <cellStyle name="Normal 16" xfId="26" xr:uid="{00000000-0005-0000-0000-000012000000}"/>
    <cellStyle name="Normal 2" xfId="27" xr:uid="{00000000-0005-0000-0000-000013000000}"/>
    <cellStyle name="Normal 2 2" xfId="28" xr:uid="{00000000-0005-0000-0000-000014000000}"/>
    <cellStyle name="Normal 2 2 2" xfId="29" xr:uid="{00000000-0005-0000-0000-000015000000}"/>
    <cellStyle name="Normal 2 3" xfId="30" xr:uid="{00000000-0005-0000-0000-000016000000}"/>
    <cellStyle name="Normal 3" xfId="31" xr:uid="{00000000-0005-0000-0000-000017000000}"/>
    <cellStyle name="Normal 3 2" xfId="32" xr:uid="{00000000-0005-0000-0000-000018000000}"/>
    <cellStyle name="Normal 3 3" xfId="33" xr:uid="{00000000-0005-0000-0000-000019000000}"/>
    <cellStyle name="Normal 3 3 2" xfId="34" xr:uid="{00000000-0005-0000-0000-00001A000000}"/>
    <cellStyle name="Normal 3 4" xfId="35" xr:uid="{00000000-0005-0000-0000-00001B000000}"/>
    <cellStyle name="Normal 4" xfId="10" xr:uid="{00000000-0005-0000-0000-00001C000000}"/>
    <cellStyle name="Normal 4 2" xfId="36" xr:uid="{00000000-0005-0000-0000-00001D000000}"/>
    <cellStyle name="Normal 5" xfId="37" xr:uid="{00000000-0005-0000-0000-00001E000000}"/>
    <cellStyle name="Normal 5 2" xfId="9" xr:uid="{00000000-0005-0000-0000-00001F000000}"/>
    <cellStyle name="Normal 5 3" xfId="38" xr:uid="{00000000-0005-0000-0000-000020000000}"/>
    <cellStyle name="Normal 5 4" xfId="39" xr:uid="{00000000-0005-0000-0000-000021000000}"/>
    <cellStyle name="Normal 6" xfId="40" xr:uid="{00000000-0005-0000-0000-000022000000}"/>
    <cellStyle name="Normal 7" xfId="41" xr:uid="{00000000-0005-0000-0000-000023000000}"/>
    <cellStyle name="Normal 8" xfId="42" xr:uid="{00000000-0005-0000-0000-000024000000}"/>
    <cellStyle name="Normal 9" xfId="43" xr:uid="{00000000-0005-0000-0000-000025000000}"/>
    <cellStyle name="Normal_ Dist By Brewery LIQ526-A" xfId="4" xr:uid="{00000000-0005-0000-0000-000026000000}"/>
    <cellStyle name="Normal_Brewery LIQ526 (2)" xfId="3" xr:uid="{00000000-0005-0000-0000-000027000000}"/>
    <cellStyle name="Normal_Copy of LIQ774-777" xfId="8" xr:uid="{00000000-0005-0000-0000-000028000000}"/>
    <cellStyle name="Normal_LIQ-526 and LIQ-526A Domestic Microbrewery Tax Forms(7-2006)" xfId="2" xr:uid="{00000000-0005-0000-0000-000029000000}"/>
    <cellStyle name="Normal_New LIQ-774&amp;777 Winery Tax Forms (7-01-06)" xfId="6" xr:uid="{00000000-0005-0000-0000-00002A000000}"/>
    <cellStyle name="Normal_Pub House LIQ530" xfId="7" xr:uid="{00000000-0005-0000-0000-00002B000000}"/>
    <cellStyle name="Normal_Tax Refund LIQ710" xfId="5" xr:uid="{00000000-0005-0000-0000-00002C000000}"/>
    <cellStyle name="Percent 2" xfId="44" xr:uid="{00000000-0005-0000-0000-00002D000000}"/>
    <cellStyle name="Posting_Period" xfId="45" xr:uid="{00000000-0005-0000-0000-00002E000000}"/>
    <cellStyle name="Style 1" xfId="46" xr:uid="{00000000-0005-0000-0000-00002F000000}"/>
    <cellStyle name="Style 2" xfId="47" xr:uid="{00000000-0005-0000-0000-000030000000}"/>
    <cellStyle name="Tax_Rate" xfId="48" xr:uid="{00000000-0005-0000-0000-000031000000}"/>
    <cellStyle name="Transcript_Date" xfId="49" xr:uid="{00000000-0005-0000-0000-000032000000}"/>
  </cellStyles>
  <dxfs count="0"/>
  <tableStyles count="0" defaultTableStyle="TableStyleMedium2" defaultPivotStyle="PivotStyleLight16"/>
  <colors>
    <mruColors>
      <color rgb="FF3333FF"/>
      <color rgb="FF99CCFF"/>
      <color rgb="FFA6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668655</xdr:colOff>
      <xdr:row>0</xdr:row>
      <xdr:rowOff>66675</xdr:rowOff>
    </xdr:from>
    <xdr:to>
      <xdr:col>6</xdr:col>
      <xdr:colOff>9525</xdr:colOff>
      <xdr:row>3</xdr:row>
      <xdr:rowOff>41910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449955" y="66675"/>
          <a:ext cx="3531870" cy="718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 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</a:t>
          </a:r>
          <a:r>
            <a:rPr lang="en-US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due?</a:t>
          </a:r>
        </a:p>
        <a:p>
          <a:pPr algn="l" rtl="0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</a:t>
          </a: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beerwinetaxes@lcb.wa.gov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883920</xdr:colOff>
          <xdr:row>5</xdr:row>
          <xdr:rowOff>259080</xdr:rowOff>
        </xdr:from>
        <xdr:to>
          <xdr:col>7</xdr:col>
          <xdr:colOff>1211580</xdr:colOff>
          <xdr:row>6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36195</xdr:colOff>
      <xdr:row>0</xdr:row>
      <xdr:rowOff>125731</xdr:rowOff>
    </xdr:from>
    <xdr:to>
      <xdr:col>2</xdr:col>
      <xdr:colOff>523875</xdr:colOff>
      <xdr:row>2</xdr:row>
      <xdr:rowOff>95251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" y="125731"/>
          <a:ext cx="3270885" cy="468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1013460</xdr:colOff>
          <xdr:row>5</xdr:row>
          <xdr:rowOff>236220</xdr:rowOff>
        </xdr:from>
        <xdr:to>
          <xdr:col>6</xdr:col>
          <xdr:colOff>1325880</xdr:colOff>
          <xdr:row>6</xdr:row>
          <xdr:rowOff>236220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123825</xdr:rowOff>
    </xdr:from>
    <xdr:to>
      <xdr:col>2</xdr:col>
      <xdr:colOff>563880</xdr:colOff>
      <xdr:row>2</xdr:row>
      <xdr:rowOff>129540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5"/>
          <a:ext cx="2760345" cy="462915"/>
        </a:xfrm>
        <a:prstGeom prst="rect">
          <a:avLst/>
        </a:prstGeom>
      </xdr:spPr>
    </xdr:pic>
    <xdr:clientData/>
  </xdr:twoCellAnchor>
  <xdr:twoCellAnchor>
    <xdr:from>
      <xdr:col>2</xdr:col>
      <xdr:colOff>923925</xdr:colOff>
      <xdr:row>0</xdr:row>
      <xdr:rowOff>57150</xdr:rowOff>
    </xdr:from>
    <xdr:to>
      <xdr:col>5</xdr:col>
      <xdr:colOff>931545</xdr:colOff>
      <xdr:row>3</xdr:row>
      <xdr:rowOff>99060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400425" y="57150"/>
          <a:ext cx="3531870" cy="718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 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</a:t>
          </a:r>
          <a:r>
            <a:rPr lang="en-US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due?</a:t>
          </a:r>
        </a:p>
        <a:p>
          <a:pPr algn="l" rtl="0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</a:t>
          </a: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beerwinetaxes@lcb.wa.gov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e\Local%20Settings\Temporary%20Internet%20Files\OLKA\New%20Tax%20Forms\Revised%20Beer%20Forms%20(8-16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ANDRDS\TEMPLATE\Q196\TEMPQ1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Approv LIQ308"/>
      <sheetName val="Brewery LIQ526"/>
      <sheetName val=" Dist By Brewery LIQ526-A"/>
      <sheetName val="Pub House LIQ530"/>
      <sheetName val="Distr Foreign-US Rpt LIQ706"/>
      <sheetName val="Tax Refund LIQ710"/>
      <sheetName val="Importer LIQ788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  <row r="623">
          <cell r="A623" t="str">
            <v>081006</v>
          </cell>
          <cell r="B623" t="str">
            <v>PEND D'OREILLE WINERY</v>
          </cell>
          <cell r="C623" t="str">
            <v>1067 BALDY INDUSTRIAL PARK</v>
          </cell>
          <cell r="D623" t="str">
            <v>SANDPOINT</v>
          </cell>
          <cell r="E623" t="str">
            <v>ID</v>
          </cell>
          <cell r="F623" t="str">
            <v>838640000</v>
          </cell>
        </row>
        <row r="624">
          <cell r="A624" t="str">
            <v>079574</v>
          </cell>
          <cell r="B624" t="str">
            <v>PEND OREILLE BREWING CO.</v>
          </cell>
          <cell r="C624" t="str">
            <v>220 CEDAR ST</v>
          </cell>
          <cell r="D624" t="str">
            <v>SANDPOINT</v>
          </cell>
          <cell r="E624" t="str">
            <v>ID</v>
          </cell>
          <cell r="F624" t="str">
            <v>838640000</v>
          </cell>
        </row>
        <row r="625">
          <cell r="A625" t="str">
            <v>078931</v>
          </cell>
          <cell r="B625" t="str">
            <v>PETER MICHAEL WINERY</v>
          </cell>
          <cell r="C625" t="str">
            <v>12400 IDA CLAYTON RD</v>
          </cell>
          <cell r="D625" t="str">
            <v>CALISTOGA</v>
          </cell>
          <cell r="E625" t="str">
            <v>CA</v>
          </cell>
          <cell r="F625" t="str">
            <v>94515</v>
          </cell>
        </row>
        <row r="626">
          <cell r="A626" t="str">
            <v>079227</v>
          </cell>
          <cell r="B626" t="str">
            <v>PETERSON DISTRIBUTING</v>
          </cell>
          <cell r="C626" t="str">
            <v>391 STATE ST NW</v>
          </cell>
          <cell r="D626" t="str">
            <v>CHEHALIS</v>
          </cell>
          <cell r="E626" t="str">
            <v>WA</v>
          </cell>
          <cell r="F626" t="str">
            <v>985320000</v>
          </cell>
        </row>
        <row r="627">
          <cell r="A627" t="str">
            <v>078447</v>
          </cell>
          <cell r="B627" t="str">
            <v>PETERSON WINERY</v>
          </cell>
          <cell r="C627" t="str">
            <v>1040 LYTTON SPRINGS RD</v>
          </cell>
          <cell r="D627" t="str">
            <v>HEALDSBURG</v>
          </cell>
          <cell r="E627" t="str">
            <v>CA</v>
          </cell>
          <cell r="F627" t="str">
            <v>954480000</v>
          </cell>
        </row>
        <row r="628">
          <cell r="A628" t="str">
            <v>077394</v>
          </cell>
          <cell r="B628" t="str">
            <v>PETE'S BREWING COMPANY</v>
          </cell>
          <cell r="C628" t="str">
            <v>4791 SCHLITZ AVE</v>
          </cell>
          <cell r="D628" t="str">
            <v>WINSTON - SALEM</v>
          </cell>
          <cell r="E628" t="str">
            <v>NC</v>
          </cell>
          <cell r="F628" t="str">
            <v>271010000</v>
          </cell>
        </row>
        <row r="629">
          <cell r="A629" t="str">
            <v>355806</v>
          </cell>
          <cell r="B629" t="str">
            <v>PIKE BREWING COMPANY AND LIBERTY MALT SUPPLY</v>
          </cell>
          <cell r="C629" t="str">
            <v>1419-1421 1ST AVE</v>
          </cell>
          <cell r="D629" t="str">
            <v>SEATTLE</v>
          </cell>
          <cell r="E629" t="str">
            <v>WA</v>
          </cell>
          <cell r="F629" t="str">
            <v>981010000</v>
          </cell>
        </row>
        <row r="630">
          <cell r="A630" t="str">
            <v>365904</v>
          </cell>
          <cell r="B630" t="str">
            <v>PINE RIDGE WINERY</v>
          </cell>
          <cell r="C630" t="str">
            <v>5901 SILVERADO TRAIL</v>
          </cell>
          <cell r="D630" t="str">
            <v>NAPA</v>
          </cell>
          <cell r="E630" t="str">
            <v>CA</v>
          </cell>
          <cell r="F630" t="str">
            <v>945589749</v>
          </cell>
        </row>
        <row r="631">
          <cell r="A631" t="str">
            <v>364264</v>
          </cell>
          <cell r="B631" t="str">
            <v>PIONEER BEVERAGE COMPANY</v>
          </cell>
          <cell r="C631" t="str">
            <v>111 E RAILROAD</v>
          </cell>
          <cell r="D631" t="str">
            <v>CLE ELUM</v>
          </cell>
          <cell r="E631" t="str">
            <v>WA</v>
          </cell>
          <cell r="F631" t="str">
            <v>989220000</v>
          </cell>
        </row>
        <row r="632">
          <cell r="A632" t="str">
            <v>078568</v>
          </cell>
          <cell r="B632" t="str">
            <v>PISTORESI DISTRIBUTING</v>
          </cell>
          <cell r="C632" t="str">
            <v>151 S HAMILTON RD</v>
          </cell>
          <cell r="D632" t="str">
            <v>MOSES LAKE</v>
          </cell>
          <cell r="E632" t="str">
            <v>WA</v>
          </cell>
          <cell r="F632" t="str">
            <v>988379534</v>
          </cell>
        </row>
        <row r="633">
          <cell r="A633" t="str">
            <v>082098</v>
          </cell>
          <cell r="B633" t="str">
            <v>PISTORESI DISTRIBUTING</v>
          </cell>
          <cell r="C633" t="str">
            <v>615 C3 N WENATCHEE AVE</v>
          </cell>
          <cell r="D633" t="str">
            <v>WENATCHEE</v>
          </cell>
          <cell r="E633" t="str">
            <v>WA</v>
          </cell>
          <cell r="F633" t="str">
            <v>988012059</v>
          </cell>
        </row>
        <row r="634">
          <cell r="A634" t="str">
            <v>365833</v>
          </cell>
          <cell r="B634" t="str">
            <v>PISTORESI DISTRIBUTING</v>
          </cell>
          <cell r="C634" t="str">
            <v>325 COLUMBIA ST</v>
          </cell>
          <cell r="D634" t="str">
            <v>OMAK</v>
          </cell>
          <cell r="E634" t="str">
            <v>WA</v>
          </cell>
          <cell r="F634" t="str">
            <v>988419623</v>
          </cell>
        </row>
        <row r="635">
          <cell r="A635" t="str">
            <v>081993</v>
          </cell>
          <cell r="B635" t="str">
            <v>PLUMPJACK WINERY</v>
          </cell>
          <cell r="C635" t="str">
            <v>620 OAKVILLE CROSS RD</v>
          </cell>
          <cell r="D635" t="str">
            <v>OAKVILLE</v>
          </cell>
          <cell r="E635" t="str">
            <v>CA</v>
          </cell>
          <cell r="F635" t="str">
            <v>945620000</v>
          </cell>
        </row>
        <row r="636">
          <cell r="A636" t="str">
            <v>070194</v>
          </cell>
          <cell r="B636" t="str">
            <v>PONTIN DEL ROZA WINERY</v>
          </cell>
          <cell r="C636" t="str">
            <v>35502 N HINZERLING RD</v>
          </cell>
          <cell r="D636" t="str">
            <v>PROSSER</v>
          </cell>
          <cell r="E636" t="str">
            <v>WA</v>
          </cell>
          <cell r="F636" t="str">
            <v>993509779</v>
          </cell>
        </row>
        <row r="637">
          <cell r="A637" t="str">
            <v>362348</v>
          </cell>
          <cell r="B637" t="str">
            <v>PONZI VINEYARDS</v>
          </cell>
          <cell r="C637" t="str">
            <v>14665 SW WINERY LANE</v>
          </cell>
          <cell r="D637" t="str">
            <v>BEAVERTON</v>
          </cell>
          <cell r="E637" t="str">
            <v>OR</v>
          </cell>
          <cell r="F637" t="str">
            <v>970078773</v>
          </cell>
        </row>
        <row r="638">
          <cell r="A638" t="str">
            <v>080180</v>
          </cell>
          <cell r="B638" t="str">
            <v>PORT ANGELES BREWING COMPANY</v>
          </cell>
          <cell r="C638" t="str">
            <v>134 W FRONT ST</v>
          </cell>
          <cell r="D638" t="str">
            <v>PORT ANGELES</v>
          </cell>
          <cell r="E638" t="str">
            <v>WA</v>
          </cell>
          <cell r="F638" t="str">
            <v>983622607</v>
          </cell>
        </row>
        <row r="639">
          <cell r="A639" t="str">
            <v>364521</v>
          </cell>
          <cell r="B639" t="str">
            <v>PORT ANGELES DISTRIBUTING COMPANY</v>
          </cell>
          <cell r="C639" t="str">
            <v>632 NORTH OAKRIDGE DRIVE</v>
          </cell>
          <cell r="D639" t="str">
            <v>PORT ANGELES</v>
          </cell>
          <cell r="E639" t="str">
            <v>WA</v>
          </cell>
          <cell r="F639" t="str">
            <v>983629055</v>
          </cell>
        </row>
        <row r="640">
          <cell r="A640" t="str">
            <v>079913</v>
          </cell>
          <cell r="B640" t="str">
            <v>PORT TOWNSEND BREWING CO.</v>
          </cell>
          <cell r="C640" t="str">
            <v>330 10TH ST SPACE C</v>
          </cell>
          <cell r="D640" t="str">
            <v>PORT TOWNSEND</v>
          </cell>
          <cell r="E640" t="str">
            <v>WA</v>
          </cell>
          <cell r="F640" t="str">
            <v>983680000</v>
          </cell>
        </row>
        <row r="641">
          <cell r="A641" t="str">
            <v>073717</v>
          </cell>
          <cell r="B641" t="str">
            <v>PORTLAND BREWING COMPANY</v>
          </cell>
          <cell r="C641" t="str">
            <v>2730 NW 31ST AVE</v>
          </cell>
          <cell r="D641" t="str">
            <v>PORTLAND</v>
          </cell>
          <cell r="E641" t="str">
            <v>OR</v>
          </cell>
          <cell r="F641" t="str">
            <v>972101718</v>
          </cell>
        </row>
        <row r="642">
          <cell r="A642" t="str">
            <v>072887</v>
          </cell>
          <cell r="B642" t="str">
            <v>PORTTEUS VINEYARDS</v>
          </cell>
          <cell r="C642" t="str">
            <v>5201 HIGHLAND</v>
          </cell>
          <cell r="D642" t="str">
            <v>ZILLAH</v>
          </cell>
          <cell r="E642" t="str">
            <v>WA</v>
          </cell>
          <cell r="F642" t="str">
            <v>989530000</v>
          </cell>
        </row>
        <row r="643">
          <cell r="A643" t="str">
            <v>079161</v>
          </cell>
          <cell r="B643" t="str">
            <v>POWERHOUSE RESTAURANT AND BREWERY</v>
          </cell>
          <cell r="C643" t="str">
            <v>454 E MAIN</v>
          </cell>
          <cell r="D643" t="str">
            <v>PUYALLUP</v>
          </cell>
          <cell r="E643" t="str">
            <v>WA</v>
          </cell>
          <cell r="F643" t="str">
            <v>983710000</v>
          </cell>
        </row>
        <row r="644">
          <cell r="A644" t="str">
            <v>072344</v>
          </cell>
          <cell r="B644" t="str">
            <v>PRESTANCE CORPORATION</v>
          </cell>
          <cell r="C644" t="str">
            <v>2101 4TH AVE STE 1280</v>
          </cell>
          <cell r="D644" t="str">
            <v>SEATTLE</v>
          </cell>
          <cell r="E644" t="str">
            <v>WA</v>
          </cell>
          <cell r="F644" t="str">
            <v>981210000</v>
          </cell>
        </row>
        <row r="645">
          <cell r="A645" t="str">
            <v>361520</v>
          </cell>
          <cell r="B645" t="str">
            <v>PRESTON PREMIUM WINES</v>
          </cell>
          <cell r="C645" t="str">
            <v>502 E VINEYARD DR</v>
          </cell>
          <cell r="D645" t="str">
            <v>PASCO</v>
          </cell>
          <cell r="E645" t="str">
            <v>WA</v>
          </cell>
          <cell r="F645" t="str">
            <v>993019667</v>
          </cell>
        </row>
        <row r="646">
          <cell r="A646" t="str">
            <v>368913</v>
          </cell>
          <cell r="B646" t="str">
            <v>PRESTON VINEYARDS</v>
          </cell>
          <cell r="C646" t="str">
            <v>9282 W DRY CRK RD</v>
          </cell>
          <cell r="D646" t="str">
            <v>HEALDSBURG</v>
          </cell>
          <cell r="E646" t="str">
            <v>CA</v>
          </cell>
          <cell r="F646" t="str">
            <v>954480000</v>
          </cell>
        </row>
        <row r="647">
          <cell r="A647" t="str">
            <v>078540</v>
          </cell>
          <cell r="B647" t="str">
            <v>PRIDE MOUNTAIN VINEYARDS</v>
          </cell>
          <cell r="C647" t="str">
            <v>4026 SPRING MTN RD</v>
          </cell>
          <cell r="D647" t="str">
            <v>ST HELENA</v>
          </cell>
          <cell r="E647" t="str">
            <v>CA</v>
          </cell>
          <cell r="F647" t="str">
            <v>945740000</v>
          </cell>
        </row>
        <row r="648">
          <cell r="A648" t="str">
            <v>079838</v>
          </cell>
          <cell r="B648" t="str">
            <v>PWI CO</v>
          </cell>
          <cell r="C648" t="str">
            <v>26 S HANFORD ST STE A</v>
          </cell>
          <cell r="D648" t="str">
            <v>SEATTLE</v>
          </cell>
          <cell r="E648" t="str">
            <v>WA</v>
          </cell>
          <cell r="F648" t="str">
            <v>981240000</v>
          </cell>
        </row>
        <row r="649">
          <cell r="A649" t="str">
            <v>364769</v>
          </cell>
          <cell r="B649" t="str">
            <v>PYRAMID BREWERIES</v>
          </cell>
          <cell r="C649" t="str">
            <v>1201 1ST AVE S</v>
          </cell>
          <cell r="D649" t="str">
            <v>SEATTLE</v>
          </cell>
          <cell r="E649" t="str">
            <v>WA</v>
          </cell>
          <cell r="F649" t="str">
            <v>981340000</v>
          </cell>
        </row>
        <row r="650">
          <cell r="A650" t="str">
            <v>080688</v>
          </cell>
          <cell r="B650" t="str">
            <v>PYRAMID BREWERIES INC.</v>
          </cell>
          <cell r="C650" t="str">
            <v>901 GILMAN ST</v>
          </cell>
          <cell r="D650" t="str">
            <v>BERKELEY</v>
          </cell>
          <cell r="E650" t="str">
            <v>CA</v>
          </cell>
          <cell r="F650" t="str">
            <v>947100000</v>
          </cell>
        </row>
        <row r="651">
          <cell r="A651" t="str">
            <v>080981</v>
          </cell>
          <cell r="B651" t="str">
            <v>QUADRA BEVERAGE</v>
          </cell>
          <cell r="C651" t="str">
            <v>3550 MERIDIAN ST SUITE 3&amp;4</v>
          </cell>
          <cell r="D651" t="str">
            <v>BELLINGHAM</v>
          </cell>
          <cell r="E651" t="str">
            <v>WA</v>
          </cell>
          <cell r="F651" t="str">
            <v>98225</v>
          </cell>
        </row>
        <row r="652">
          <cell r="A652" t="str">
            <v>361082</v>
          </cell>
          <cell r="B652" t="str">
            <v>QUADY</v>
          </cell>
          <cell r="C652" t="str">
            <v>13181 ROAD 24</v>
          </cell>
          <cell r="D652" t="str">
            <v>MADERA</v>
          </cell>
          <cell r="E652" t="str">
            <v>CA</v>
          </cell>
          <cell r="F652" t="str">
            <v>936379087</v>
          </cell>
        </row>
        <row r="653">
          <cell r="A653" t="str">
            <v>364210</v>
          </cell>
          <cell r="B653" t="str">
            <v>QUILCEDA CREEK VINTNERS</v>
          </cell>
          <cell r="C653" t="str">
            <v>11306 52ND ST SE</v>
          </cell>
          <cell r="D653" t="str">
            <v>SNOHOMISH</v>
          </cell>
          <cell r="E653" t="str">
            <v>WA</v>
          </cell>
          <cell r="F653" t="str">
            <v>982905517</v>
          </cell>
        </row>
        <row r="654">
          <cell r="A654" t="str">
            <v>081067</v>
          </cell>
          <cell r="B654" t="str">
            <v>QUIVIRA VINEYARDS</v>
          </cell>
          <cell r="C654" t="str">
            <v>4900 W DRY CREEK RD</v>
          </cell>
          <cell r="D654" t="str">
            <v>HEALDSBURG</v>
          </cell>
          <cell r="E654" t="str">
            <v>CA</v>
          </cell>
          <cell r="F654" t="str">
            <v>954480000</v>
          </cell>
        </row>
        <row r="655">
          <cell r="A655" t="str">
            <v>080861</v>
          </cell>
          <cell r="B655" t="str">
            <v>QUPE WINE CELLARS</v>
          </cell>
          <cell r="C655" t="str">
            <v>4665A SANTA MARIA MESA RD</v>
          </cell>
          <cell r="D655" t="str">
            <v>SANTA MARIA</v>
          </cell>
          <cell r="E655" t="str">
            <v>CA</v>
          </cell>
          <cell r="F655" t="str">
            <v>934540891</v>
          </cell>
        </row>
        <row r="656">
          <cell r="A656" t="str">
            <v>077877</v>
          </cell>
          <cell r="B656" t="str">
            <v>R &amp; R BEVERAGE COMPANY</v>
          </cell>
          <cell r="C656" t="str">
            <v>318 WELLHOUSE LOOP</v>
          </cell>
          <cell r="D656" t="str">
            <v>RICHLAND</v>
          </cell>
          <cell r="E656" t="str">
            <v>WA</v>
          </cell>
          <cell r="F656" t="str">
            <v>993520000</v>
          </cell>
        </row>
        <row r="657">
          <cell r="A657" t="str">
            <v>080518</v>
          </cell>
          <cell r="B657" t="str">
            <v>R &amp; R BEVERAGE COMPANY</v>
          </cell>
          <cell r="C657" t="str">
            <v>94 PIONEER ST</v>
          </cell>
          <cell r="D657" t="str">
            <v>UNION GAP</v>
          </cell>
          <cell r="E657" t="str">
            <v>WA</v>
          </cell>
          <cell r="F657" t="str">
            <v>98903</v>
          </cell>
        </row>
        <row r="658">
          <cell r="A658" t="str">
            <v>080083</v>
          </cell>
          <cell r="B658" t="str">
            <v>R. ELLERSICK BREWING CO.</v>
          </cell>
          <cell r="C658" t="str">
            <v>5505 216TH ST SW</v>
          </cell>
          <cell r="D658" t="str">
            <v>MOUNTLAKE TERRACE</v>
          </cell>
          <cell r="E658" t="str">
            <v>WA</v>
          </cell>
          <cell r="F658" t="str">
            <v>98043</v>
          </cell>
        </row>
        <row r="659">
          <cell r="A659" t="str">
            <v>074953</v>
          </cell>
          <cell r="B659" t="str">
            <v>RABBIT RIDGE VINEYARD</v>
          </cell>
          <cell r="C659" t="str">
            <v>3291 WESTSIDE RD</v>
          </cell>
          <cell r="D659" t="str">
            <v>HEALDSBURG</v>
          </cell>
          <cell r="E659" t="str">
            <v>CA</v>
          </cell>
          <cell r="F659" t="str">
            <v>954480000</v>
          </cell>
        </row>
        <row r="660">
          <cell r="A660" t="str">
            <v>080546</v>
          </cell>
          <cell r="B660" t="str">
            <v>RAINEY VALLEY WINERY</v>
          </cell>
          <cell r="C660" t="str">
            <v>8178 SR 12</v>
          </cell>
          <cell r="D660" t="str">
            <v>GLENOMA</v>
          </cell>
          <cell r="E660" t="str">
            <v>WA</v>
          </cell>
          <cell r="F660" t="str">
            <v>983360000</v>
          </cell>
        </row>
        <row r="661">
          <cell r="A661" t="str">
            <v>077090</v>
          </cell>
          <cell r="B661" t="str">
            <v>RAJDOOT IMPORTS</v>
          </cell>
          <cell r="C661" t="str">
            <v>20065 15TH AVE NE</v>
          </cell>
          <cell r="D661" t="str">
            <v>SHORELINE</v>
          </cell>
          <cell r="E661" t="str">
            <v>WA</v>
          </cell>
          <cell r="F661" t="str">
            <v>981550000</v>
          </cell>
        </row>
        <row r="662">
          <cell r="A662" t="str">
            <v>073765</v>
          </cell>
          <cell r="B662" t="str">
            <v>RAM BIG HORN BREWING COMPANY</v>
          </cell>
          <cell r="C662" t="str">
            <v>10019 59TH AVE SW</v>
          </cell>
          <cell r="D662" t="str">
            <v>LAKEWOOD</v>
          </cell>
          <cell r="E662" t="str">
            <v>WA</v>
          </cell>
          <cell r="F662" t="str">
            <v>984990000</v>
          </cell>
        </row>
        <row r="663">
          <cell r="A663" t="str">
            <v>076583</v>
          </cell>
          <cell r="B663" t="str">
            <v>RAM BIG HORN BREWING COMPANY</v>
          </cell>
          <cell r="C663" t="str">
            <v>3001 RUSTON WAY</v>
          </cell>
          <cell r="D663" t="str">
            <v>TACOMA</v>
          </cell>
          <cell r="E663" t="str">
            <v>WA</v>
          </cell>
          <cell r="F663" t="str">
            <v>984020000</v>
          </cell>
        </row>
        <row r="664">
          <cell r="A664" t="str">
            <v>362326</v>
          </cell>
          <cell r="B664" t="str">
            <v>RAM BIG HORN BREWING COMPANY</v>
          </cell>
          <cell r="C664" t="str">
            <v>4730 UNIVERSITY VILLAGE PL NE</v>
          </cell>
          <cell r="D664" t="str">
            <v>SEATTLE</v>
          </cell>
          <cell r="E664" t="str">
            <v>WA</v>
          </cell>
          <cell r="F664" t="str">
            <v>981050000</v>
          </cell>
        </row>
        <row r="665">
          <cell r="A665" t="str">
            <v>082007</v>
          </cell>
          <cell r="B665" t="str">
            <v>RAMEY WINE CELLARS</v>
          </cell>
          <cell r="C665" t="str">
            <v>1784 WARM SPRING RD</v>
          </cell>
          <cell r="D665" t="str">
            <v>GLEN ELLEN</v>
          </cell>
          <cell r="E665" t="str">
            <v>CA</v>
          </cell>
          <cell r="F665" t="str">
            <v>954428402</v>
          </cell>
        </row>
        <row r="666">
          <cell r="A666" t="str">
            <v>363638</v>
          </cell>
          <cell r="B666" t="str">
            <v>RATTLESNAKE MOUNTAIN BREWING COMPANY</v>
          </cell>
          <cell r="C666" t="str">
            <v>2696 N COLUMBIA CENTER BLVD</v>
          </cell>
          <cell r="D666" t="str">
            <v>RICHLAND</v>
          </cell>
          <cell r="E666" t="str">
            <v>WA</v>
          </cell>
          <cell r="F666" t="str">
            <v>993524839</v>
          </cell>
        </row>
        <row r="667">
          <cell r="A667" t="str">
            <v>366642</v>
          </cell>
          <cell r="B667" t="str">
            <v>RAVENSWOOD</v>
          </cell>
          <cell r="C667" t="str">
            <v>18701 GEHRICKE RD</v>
          </cell>
          <cell r="D667" t="str">
            <v>SONOMA</v>
          </cell>
          <cell r="E667" t="str">
            <v>CA</v>
          </cell>
          <cell r="F667" t="str">
            <v>954764710</v>
          </cell>
        </row>
        <row r="668">
          <cell r="A668" t="str">
            <v>363394</v>
          </cell>
          <cell r="B668" t="str">
            <v>RAYMOND VINEYARD &amp; CELLAR</v>
          </cell>
          <cell r="C668" t="str">
            <v>849 ZINFANDEL LANE</v>
          </cell>
          <cell r="D668" t="str">
            <v>ST HELENA</v>
          </cell>
          <cell r="E668" t="str">
            <v>CA</v>
          </cell>
          <cell r="F668" t="str">
            <v>945741645</v>
          </cell>
        </row>
        <row r="669">
          <cell r="A669" t="str">
            <v>076856</v>
          </cell>
          <cell r="B669" t="str">
            <v>REDHAWK VINEYARD</v>
          </cell>
          <cell r="C669" t="str">
            <v>2995 MICHIGAN CITY AVE NW</v>
          </cell>
          <cell r="D669" t="str">
            <v>SALEM</v>
          </cell>
          <cell r="E669" t="str">
            <v>OR</v>
          </cell>
          <cell r="F669" t="str">
            <v>973040000</v>
          </cell>
        </row>
        <row r="670">
          <cell r="A670" t="str">
            <v>072996</v>
          </cell>
          <cell r="B670" t="str">
            <v>REDHOOK ALE BREWERY</v>
          </cell>
          <cell r="C670" t="str">
            <v>3400 PHINNEY AVE N</v>
          </cell>
          <cell r="D670" t="str">
            <v>SEATTLE</v>
          </cell>
          <cell r="E670" t="str">
            <v>WA</v>
          </cell>
          <cell r="F670" t="str">
            <v>981038624</v>
          </cell>
        </row>
        <row r="671">
          <cell r="A671" t="str">
            <v>078315</v>
          </cell>
          <cell r="B671" t="str">
            <v>REDHOOK ALE BREWERY</v>
          </cell>
          <cell r="C671" t="str">
            <v>14300 NE 145TH ST</v>
          </cell>
          <cell r="D671" t="str">
            <v>WOODINVILLE</v>
          </cell>
          <cell r="E671" t="str">
            <v>WA</v>
          </cell>
          <cell r="F671" t="str">
            <v>980720000</v>
          </cell>
        </row>
        <row r="672">
          <cell r="A672" t="str">
            <v>076571</v>
          </cell>
          <cell r="B672" t="str">
            <v>REMY AMERIQUE, INC.</v>
          </cell>
          <cell r="C672" t="str">
            <v>1350 AVENUE OF THE AMERICAS</v>
          </cell>
          <cell r="D672" t="str">
            <v>NEW YORK</v>
          </cell>
          <cell r="E672" t="str">
            <v>NY</v>
          </cell>
          <cell r="F672" t="str">
            <v>100194702</v>
          </cell>
        </row>
        <row r="673">
          <cell r="A673" t="str">
            <v>078267</v>
          </cell>
          <cell r="B673" t="str">
            <v>RENAISSANCE</v>
          </cell>
          <cell r="C673" t="str">
            <v>12585 RICES CROSSING RD</v>
          </cell>
          <cell r="D673" t="str">
            <v>OREGON HOUSE</v>
          </cell>
          <cell r="E673" t="str">
            <v>CA</v>
          </cell>
          <cell r="F673" t="str">
            <v>959620000</v>
          </cell>
        </row>
        <row r="674">
          <cell r="A674" t="str">
            <v>081285</v>
          </cell>
          <cell r="B674" t="str">
            <v>RENAISSANCE CELLAR</v>
          </cell>
          <cell r="C674" t="str">
            <v>101 B PENNSYLVANIA AVE</v>
          </cell>
          <cell r="D674" t="str">
            <v>ROSLYN</v>
          </cell>
          <cell r="E674" t="str">
            <v>WA</v>
          </cell>
          <cell r="F674" t="str">
            <v>98390</v>
          </cell>
        </row>
        <row r="675">
          <cell r="A675" t="str">
            <v>365778</v>
          </cell>
          <cell r="B675" t="str">
            <v>RENWOOD WINERY</v>
          </cell>
          <cell r="C675" t="str">
            <v>12225 STEINER RD</v>
          </cell>
          <cell r="D675" t="str">
            <v>PLYMOUTH</v>
          </cell>
          <cell r="E675" t="str">
            <v>CA</v>
          </cell>
          <cell r="F675" t="str">
            <v>956699502</v>
          </cell>
        </row>
        <row r="676">
          <cell r="A676" t="str">
            <v>071245</v>
          </cell>
          <cell r="B676" t="str">
            <v>REX HILL VINEYARDS</v>
          </cell>
          <cell r="C676" t="str">
            <v>30835 N HWY 99 W</v>
          </cell>
          <cell r="D676" t="str">
            <v>NEWBERG</v>
          </cell>
          <cell r="E676" t="str">
            <v>OR</v>
          </cell>
          <cell r="F676" t="str">
            <v>971326966</v>
          </cell>
        </row>
        <row r="677">
          <cell r="A677" t="str">
            <v>076373</v>
          </cell>
          <cell r="B677" t="str">
            <v>RICH PASSAGE WINERY</v>
          </cell>
          <cell r="C677" t="str">
            <v>7869 NE DAY RD W BLDG A</v>
          </cell>
          <cell r="D677" t="str">
            <v>BAINBRIDGE ISLAND</v>
          </cell>
          <cell r="E677" t="str">
            <v>WA</v>
          </cell>
          <cell r="F677" t="str">
            <v>981104207</v>
          </cell>
        </row>
        <row r="678">
          <cell r="A678" t="str">
            <v>359678</v>
          </cell>
          <cell r="B678" t="str">
            <v>RIDGE VINEYARDS</v>
          </cell>
          <cell r="C678" t="str">
            <v>17100 MONTE BELLO ROAD</v>
          </cell>
          <cell r="D678" t="str">
            <v>CUPERTINO</v>
          </cell>
          <cell r="E678" t="str">
            <v>CA</v>
          </cell>
          <cell r="F678" t="str">
            <v>950150000</v>
          </cell>
        </row>
        <row r="679">
          <cell r="A679" t="str">
            <v>072667</v>
          </cell>
          <cell r="B679" t="str">
            <v>RISERVATI, INC.</v>
          </cell>
          <cell r="C679" t="str">
            <v>316 B 2ND AVE S</v>
          </cell>
          <cell r="D679" t="str">
            <v>SEATTLE</v>
          </cell>
          <cell r="E679" t="str">
            <v>WA</v>
          </cell>
          <cell r="F679" t="str">
            <v>981042619</v>
          </cell>
        </row>
        <row r="680">
          <cell r="A680" t="str">
            <v>076773</v>
          </cell>
          <cell r="B680" t="str">
            <v>RIVER ROAD VINEYARDS</v>
          </cell>
          <cell r="C680" t="str">
            <v>6109 ANDERSON RD</v>
          </cell>
          <cell r="D680" t="str">
            <v>FORESTVILLE</v>
          </cell>
          <cell r="E680" t="str">
            <v>CA</v>
          </cell>
          <cell r="F680" t="str">
            <v>954369627</v>
          </cell>
        </row>
        <row r="681">
          <cell r="A681" t="str">
            <v>364262</v>
          </cell>
          <cell r="B681" t="str">
            <v>RIVERSIDE BEVERAGE CO.</v>
          </cell>
          <cell r="C681" t="str">
            <v>3414 CALIFORNIA ST</v>
          </cell>
          <cell r="D681" t="str">
            <v>EVERETT</v>
          </cell>
          <cell r="E681" t="str">
            <v>WA</v>
          </cell>
          <cell r="F681" t="str">
            <v>982065460</v>
          </cell>
        </row>
        <row r="682">
          <cell r="A682" t="str">
            <v>079206</v>
          </cell>
          <cell r="B682" t="str">
            <v>RL WINE COMPANY</v>
          </cell>
          <cell r="C682" t="str">
            <v>111 E LINCOLN AVE #A</v>
          </cell>
          <cell r="D682" t="str">
            <v>SUNNYSIDE</v>
          </cell>
          <cell r="E682" t="str">
            <v>WA</v>
          </cell>
          <cell r="F682" t="str">
            <v>989440000</v>
          </cell>
        </row>
        <row r="683">
          <cell r="A683" t="str">
            <v>082149</v>
          </cell>
          <cell r="B683" t="str">
            <v>RMAS INVESTMENT,LLC</v>
          </cell>
          <cell r="C683" t="str">
            <v>14704 E 33 PL UNITS G&amp;H</v>
          </cell>
          <cell r="D683" t="str">
            <v>AURORA</v>
          </cell>
          <cell r="E683" t="str">
            <v>CO</v>
          </cell>
          <cell r="F683" t="str">
            <v>800110000</v>
          </cell>
        </row>
        <row r="684">
          <cell r="A684" t="str">
            <v>081294</v>
          </cell>
          <cell r="B684" t="str">
            <v>RMV CELLARS</v>
          </cell>
          <cell r="C684" t="str">
            <v>53511 N SUNSET RD PR NE</v>
          </cell>
          <cell r="D684" t="str">
            <v>BENTON CITY</v>
          </cell>
          <cell r="E684" t="str">
            <v>WA</v>
          </cell>
          <cell r="F684" t="str">
            <v>993200000</v>
          </cell>
        </row>
        <row r="685">
          <cell r="A685" t="str">
            <v>079039</v>
          </cell>
          <cell r="B685" t="str">
            <v>ROBERT BIALE VINEYARDS</v>
          </cell>
          <cell r="C685" t="str">
            <v>6015 BROWN ST</v>
          </cell>
          <cell r="D685" t="str">
            <v>NAPA</v>
          </cell>
          <cell r="E685" t="str">
            <v>CA</v>
          </cell>
          <cell r="F685" t="str">
            <v>945580000</v>
          </cell>
        </row>
        <row r="686">
          <cell r="A686" t="str">
            <v>072873</v>
          </cell>
          <cell r="B686" t="str">
            <v>ROBERT HUNTER WINERY</v>
          </cell>
          <cell r="C686" t="str">
            <v>15655 ARNOLD DR</v>
          </cell>
          <cell r="D686" t="str">
            <v>SONOMA</v>
          </cell>
          <cell r="E686" t="str">
            <v>CA</v>
          </cell>
          <cell r="F686" t="str">
            <v>954763203</v>
          </cell>
        </row>
        <row r="687">
          <cell r="A687" t="str">
            <v>081857</v>
          </cell>
          <cell r="B687" t="str">
            <v>ROBERT KARL CELLARS</v>
          </cell>
          <cell r="C687" t="str">
            <v>115 W PACIFIC AVE</v>
          </cell>
          <cell r="D687" t="str">
            <v>SPOKANE</v>
          </cell>
          <cell r="E687" t="str">
            <v>WA</v>
          </cell>
          <cell r="F687" t="str">
            <v>99201</v>
          </cell>
        </row>
        <row r="688">
          <cell r="A688" t="str">
            <v>364402</v>
          </cell>
          <cell r="B688" t="str">
            <v>ROBERT KEENAN WINERY</v>
          </cell>
          <cell r="C688" t="str">
            <v>3660 SPRING MOUNTAIN RD</v>
          </cell>
          <cell r="D688" t="str">
            <v>ST HELENA</v>
          </cell>
          <cell r="E688" t="str">
            <v>CA</v>
          </cell>
          <cell r="F688" t="str">
            <v>945740000</v>
          </cell>
        </row>
        <row r="689">
          <cell r="A689" t="str">
            <v>356990</v>
          </cell>
          <cell r="B689" t="str">
            <v>ROBERT MONDAVI WINERY</v>
          </cell>
          <cell r="C689" t="str">
            <v>7801 ST HELENA HWY</v>
          </cell>
          <cell r="D689" t="str">
            <v>OAKVILLE</v>
          </cell>
          <cell r="E689" t="str">
            <v>CA</v>
          </cell>
          <cell r="F689" t="str">
            <v>945620106</v>
          </cell>
        </row>
        <row r="690">
          <cell r="A690" t="str">
            <v>079070</v>
          </cell>
          <cell r="B690" t="str">
            <v>ROBERT MONDAVI WINERY - WOODBRIDGE</v>
          </cell>
          <cell r="C690" t="str">
            <v>5950 E WOODBRIDGE RD</v>
          </cell>
          <cell r="D690" t="str">
            <v>WOODBRIDGE</v>
          </cell>
          <cell r="E690" t="str">
            <v>CA</v>
          </cell>
          <cell r="F690" t="str">
            <v>945620000</v>
          </cell>
        </row>
        <row r="691">
          <cell r="A691" t="str">
            <v>077597</v>
          </cell>
          <cell r="B691" t="str">
            <v>ROBERT TALBOTT VINEYARDS</v>
          </cell>
          <cell r="C691" t="str">
            <v>1380 RIVER RD</v>
          </cell>
          <cell r="D691" t="str">
            <v>GONZALES</v>
          </cell>
          <cell r="E691" t="str">
            <v>CA</v>
          </cell>
          <cell r="F691" t="str">
            <v>939260776</v>
          </cell>
        </row>
        <row r="692">
          <cell r="A692" t="str">
            <v>080712</v>
          </cell>
          <cell r="B692" t="str">
            <v>ROCK BOTTOM BREWERY</v>
          </cell>
          <cell r="C692" t="str">
            <v>550 106TH AVE NE</v>
          </cell>
          <cell r="D692" t="str">
            <v>BELLEVUE</v>
          </cell>
          <cell r="E692" t="str">
            <v>WA</v>
          </cell>
          <cell r="F692" t="str">
            <v>98004</v>
          </cell>
        </row>
        <row r="693">
          <cell r="A693" t="str">
            <v>367961</v>
          </cell>
          <cell r="B693" t="str">
            <v>ROCK BOTTOM BREWERY</v>
          </cell>
          <cell r="C693" t="str">
            <v>1333 5TH AVE</v>
          </cell>
          <cell r="D693" t="str">
            <v>SEATTLE</v>
          </cell>
          <cell r="E693" t="str">
            <v>WA</v>
          </cell>
          <cell r="F693" t="str">
            <v>981010000</v>
          </cell>
        </row>
        <row r="694">
          <cell r="A694" t="str">
            <v>072207</v>
          </cell>
          <cell r="B694" t="str">
            <v>ROCK PASTA BRICK OVEN PIZZA</v>
          </cell>
          <cell r="C694" t="str">
            <v>1920 JEFFERSON AVE</v>
          </cell>
          <cell r="D694" t="str">
            <v>TACOMA</v>
          </cell>
          <cell r="E694" t="str">
            <v>WA</v>
          </cell>
          <cell r="F694" t="str">
            <v>984021608</v>
          </cell>
        </row>
        <row r="695">
          <cell r="A695" t="str">
            <v>074758</v>
          </cell>
          <cell r="B695" t="str">
            <v>ROCK PASTA BRICK OVEN PIZZA</v>
          </cell>
          <cell r="C695" t="str">
            <v>322 OCCIDENTAL AVE S</v>
          </cell>
          <cell r="D695" t="str">
            <v>SEATTLE</v>
          </cell>
          <cell r="E695" t="str">
            <v>WA</v>
          </cell>
          <cell r="F695" t="str">
            <v>981042840</v>
          </cell>
        </row>
        <row r="696">
          <cell r="A696" t="str">
            <v>072088</v>
          </cell>
          <cell r="B696" t="str">
            <v>ROCKIES BREWING COMPANY</v>
          </cell>
          <cell r="C696" t="str">
            <v>2880 WILDERNESS PL</v>
          </cell>
          <cell r="D696" t="str">
            <v>BOULDER</v>
          </cell>
          <cell r="E696" t="str">
            <v>CO</v>
          </cell>
          <cell r="F696" t="str">
            <v>803010000</v>
          </cell>
        </row>
        <row r="697">
          <cell r="A697" t="str">
            <v>081037</v>
          </cell>
          <cell r="B697" t="str">
            <v>ROCKING HORSE</v>
          </cell>
          <cell r="C697" t="str">
            <v>1001 FRANKLIN ST</v>
          </cell>
          <cell r="D697" t="str">
            <v>NAPA</v>
          </cell>
          <cell r="E697" t="str">
            <v>CA</v>
          </cell>
          <cell r="F697" t="str">
            <v>945590000</v>
          </cell>
        </row>
        <row r="698">
          <cell r="A698" t="str">
            <v>074358</v>
          </cell>
          <cell r="B698" t="str">
            <v>ROEDERER ESTATE</v>
          </cell>
          <cell r="C698" t="str">
            <v>4501 HWY 128</v>
          </cell>
          <cell r="D698" t="str">
            <v>PHILO</v>
          </cell>
          <cell r="E698" t="str">
            <v>CA</v>
          </cell>
          <cell r="F698" t="str">
            <v>954660000</v>
          </cell>
        </row>
        <row r="699">
          <cell r="A699" t="str">
            <v>369661</v>
          </cell>
          <cell r="B699" t="str">
            <v>ROMBAUER VINEYARDS</v>
          </cell>
          <cell r="C699" t="str">
            <v>3522 SILVERADO TRAIL</v>
          </cell>
          <cell r="D699" t="str">
            <v>ST HELENA</v>
          </cell>
          <cell r="E699" t="str">
            <v>CA</v>
          </cell>
          <cell r="F699" t="str">
            <v>945740000</v>
          </cell>
        </row>
        <row r="700">
          <cell r="A700" t="str">
            <v>078152</v>
          </cell>
          <cell r="B700" t="str">
            <v>ROSENBLUM CELLARS</v>
          </cell>
          <cell r="C700" t="str">
            <v>2900 MAIN ST</v>
          </cell>
          <cell r="D700" t="str">
            <v>ALAMEDA</v>
          </cell>
          <cell r="E700" t="str">
            <v>CA</v>
          </cell>
          <cell r="F700" t="str">
            <v>945017522</v>
          </cell>
        </row>
        <row r="701">
          <cell r="A701" t="str">
            <v>074047</v>
          </cell>
          <cell r="B701" t="str">
            <v>ROSLYN BREWING COMPANY INCORPORATED</v>
          </cell>
          <cell r="C701" t="str">
            <v>208 PENNSYLVANIA AVE</v>
          </cell>
          <cell r="D701" t="str">
            <v>ROSLYN</v>
          </cell>
          <cell r="E701" t="str">
            <v>WA</v>
          </cell>
          <cell r="F701" t="str">
            <v>989410000</v>
          </cell>
        </row>
        <row r="702">
          <cell r="A702" t="str">
            <v>365942</v>
          </cell>
          <cell r="B702" t="str">
            <v>ROUND HILL CELLARS</v>
          </cell>
          <cell r="C702" t="str">
            <v>1680 SILVERADO TRAIL</v>
          </cell>
          <cell r="D702" t="str">
            <v>ST HELENA</v>
          </cell>
          <cell r="E702" t="str">
            <v>CA</v>
          </cell>
          <cell r="F702" t="str">
            <v>945740000</v>
          </cell>
        </row>
        <row r="703">
          <cell r="A703" t="str">
            <v>369697</v>
          </cell>
          <cell r="B703" t="str">
            <v>ROYAL WINE</v>
          </cell>
          <cell r="C703" t="str">
            <v>420 KENT AVE</v>
          </cell>
          <cell r="D703" t="str">
            <v>BROOKLYN</v>
          </cell>
          <cell r="E703" t="str">
            <v>NY</v>
          </cell>
          <cell r="F703" t="str">
            <v>112115922</v>
          </cell>
        </row>
        <row r="704">
          <cell r="A704" t="str">
            <v>080928</v>
          </cell>
          <cell r="B704" t="str">
            <v>RUBISSOW SARGENT WINE COMPANY</v>
          </cell>
          <cell r="C704" t="str">
            <v>2413 4TH ST</v>
          </cell>
          <cell r="D704" t="str">
            <v>BERKELEY</v>
          </cell>
          <cell r="E704" t="str">
            <v>CA</v>
          </cell>
          <cell r="F704" t="str">
            <v>947102403</v>
          </cell>
        </row>
        <row r="705">
          <cell r="A705" t="str">
            <v>081209</v>
          </cell>
          <cell r="B705" t="str">
            <v>RUSSELL CREEK WINERY</v>
          </cell>
          <cell r="C705" t="str">
            <v>NW CORNER OF C STREET</v>
          </cell>
          <cell r="D705" t="str">
            <v>WALLA WALLA</v>
          </cell>
          <cell r="E705" t="str">
            <v>WA</v>
          </cell>
          <cell r="F705" t="str">
            <v>993620000</v>
          </cell>
        </row>
        <row r="706">
          <cell r="A706" t="str">
            <v>072436</v>
          </cell>
          <cell r="B706" t="str">
            <v>RUTHERFORD BENCHMARKS</v>
          </cell>
          <cell r="C706" t="str">
            <v>1155 MEE LN</v>
          </cell>
          <cell r="D706" t="str">
            <v>ST HELENA</v>
          </cell>
          <cell r="E706" t="str">
            <v>CA</v>
          </cell>
          <cell r="F706" t="str">
            <v>945740000</v>
          </cell>
        </row>
        <row r="707">
          <cell r="A707" t="str">
            <v>364079</v>
          </cell>
          <cell r="B707" t="str">
            <v>RUTHERFORD GROVE WINERY</v>
          </cell>
          <cell r="C707" t="str">
            <v>1673 ST HELENA HWY</v>
          </cell>
          <cell r="D707" t="str">
            <v>RUTHERFORD</v>
          </cell>
          <cell r="E707" t="str">
            <v>CA</v>
          </cell>
          <cell r="F707" t="str">
            <v>945730000</v>
          </cell>
        </row>
        <row r="708">
          <cell r="A708" t="str">
            <v>080129</v>
          </cell>
          <cell r="B708" t="str">
            <v>RUTZ CELLARS</v>
          </cell>
          <cell r="C708" t="str">
            <v>3637 FREI RD</v>
          </cell>
          <cell r="D708" t="str">
            <v>SEBASTOPOL</v>
          </cell>
          <cell r="E708" t="str">
            <v>CA</v>
          </cell>
          <cell r="F708" t="str">
            <v>954732311</v>
          </cell>
        </row>
        <row r="709">
          <cell r="A709" t="str">
            <v>071709</v>
          </cell>
          <cell r="B709" t="str">
            <v>S &amp; S ENTERPRISES</v>
          </cell>
          <cell r="C709" t="str">
            <v>18041 DES MOINES WAY S</v>
          </cell>
          <cell r="D709" t="str">
            <v>SEATTLE</v>
          </cell>
          <cell r="E709" t="str">
            <v>WA</v>
          </cell>
          <cell r="F709" t="str">
            <v>981480000</v>
          </cell>
        </row>
        <row r="710">
          <cell r="A710" t="str">
            <v>369162</v>
          </cell>
          <cell r="B710" t="str">
            <v>S. ANDERSON VINEYARD</v>
          </cell>
          <cell r="C710" t="str">
            <v>1473 YOUNTVILLE CROSSROADS</v>
          </cell>
          <cell r="D710" t="str">
            <v>YOUNTVILLE</v>
          </cell>
          <cell r="E710" t="str">
            <v>CA</v>
          </cell>
          <cell r="F710" t="str">
            <v>945990000</v>
          </cell>
        </row>
        <row r="711">
          <cell r="A711" t="str">
            <v>079797</v>
          </cell>
          <cell r="B711" t="str">
            <v>SAGA VINEYARDS</v>
          </cell>
          <cell r="C711" t="str">
            <v>30815 S WALL ST</v>
          </cell>
          <cell r="D711" t="str">
            <v>COLTON</v>
          </cell>
          <cell r="E711" t="str">
            <v>OR</v>
          </cell>
          <cell r="F711" t="str">
            <v>970179703</v>
          </cell>
        </row>
        <row r="712">
          <cell r="A712" t="str">
            <v>071303</v>
          </cell>
          <cell r="B712" t="str">
            <v>SAINT PAULIA VINTNERS</v>
          </cell>
          <cell r="C712" t="str">
            <v>18302 83RD AVE SE</v>
          </cell>
          <cell r="D712" t="str">
            <v>SNOHOMISH</v>
          </cell>
          <cell r="E712" t="str">
            <v>WA</v>
          </cell>
          <cell r="F712" t="str">
            <v>982900000</v>
          </cell>
        </row>
        <row r="713">
          <cell r="A713" t="str">
            <v>369911</v>
          </cell>
          <cell r="B713" t="str">
            <v>SAINTSBURY</v>
          </cell>
          <cell r="C713" t="str">
            <v>1500 LOS CARNEROS AVE</v>
          </cell>
          <cell r="D713" t="str">
            <v>NAPA</v>
          </cell>
          <cell r="E713" t="str">
            <v>CA</v>
          </cell>
          <cell r="F713" t="str">
            <v>945590000</v>
          </cell>
        </row>
        <row r="714">
          <cell r="A714" t="str">
            <v>082177</v>
          </cell>
          <cell r="B714" t="str">
            <v>SAKONNET VINEYARDS</v>
          </cell>
          <cell r="C714" t="str">
            <v>162 WEST MAIN RD</v>
          </cell>
          <cell r="D714" t="str">
            <v>LITTLE COMPTON</v>
          </cell>
          <cell r="E714" t="str">
            <v>RI</v>
          </cell>
          <cell r="F714" t="str">
            <v>02837</v>
          </cell>
        </row>
        <row r="715">
          <cell r="A715" t="str">
            <v>367415</v>
          </cell>
          <cell r="B715" t="str">
            <v>SALISHAN VINEYARDS</v>
          </cell>
          <cell r="C715" t="str">
            <v>35011 NORTH FORK</v>
          </cell>
          <cell r="D715" t="str">
            <v>LA CENTER</v>
          </cell>
          <cell r="E715" t="str">
            <v>WA</v>
          </cell>
          <cell r="F715" t="str">
            <v>986290000</v>
          </cell>
        </row>
        <row r="716">
          <cell r="A716" t="str">
            <v>076957</v>
          </cell>
          <cell r="B716" t="str">
            <v>SALMON CREEK BREWERY</v>
          </cell>
          <cell r="C716" t="str">
            <v>108 W EVERGREEN BLVD</v>
          </cell>
          <cell r="D716" t="str">
            <v>VANCOUVER</v>
          </cell>
          <cell r="E716" t="str">
            <v>WA</v>
          </cell>
          <cell r="F716" t="str">
            <v>986600000</v>
          </cell>
        </row>
        <row r="717">
          <cell r="A717" t="str">
            <v>081998</v>
          </cell>
          <cell r="B717" t="str">
            <v>SALVESTRIN WINE COMPANY</v>
          </cell>
          <cell r="C717" t="str">
            <v>397 MAIN ST</v>
          </cell>
          <cell r="D717" t="str">
            <v>ST HELENA</v>
          </cell>
          <cell r="E717" t="str">
            <v>CA</v>
          </cell>
          <cell r="F717" t="str">
            <v>945742158</v>
          </cell>
        </row>
        <row r="718">
          <cell r="A718" t="str">
            <v>079371</v>
          </cell>
          <cell r="B718" t="str">
            <v>SAMISH ISLAND WINERY</v>
          </cell>
          <cell r="C718" t="str">
            <v>10990 SAMISH ISLAND RD</v>
          </cell>
          <cell r="D718" t="str">
            <v>BOW</v>
          </cell>
          <cell r="E718" t="str">
            <v>WA</v>
          </cell>
          <cell r="F718" t="str">
            <v>982329339</v>
          </cell>
        </row>
        <row r="719">
          <cell r="A719" t="str">
            <v>076403</v>
          </cell>
          <cell r="B719" t="str">
            <v>SAN ANTONIO WINERY</v>
          </cell>
          <cell r="C719" t="str">
            <v>737 LAMAR ST</v>
          </cell>
          <cell r="D719" t="str">
            <v>LOS ANGELES</v>
          </cell>
          <cell r="E719" t="str">
            <v>CA</v>
          </cell>
          <cell r="F719" t="str">
            <v>900319990</v>
          </cell>
        </row>
        <row r="720">
          <cell r="A720" t="str">
            <v>079708</v>
          </cell>
          <cell r="B720" t="str">
            <v>SAN JUAN VINEYARDS</v>
          </cell>
          <cell r="C720" t="str">
            <v>2000 ROCHE HARBOR RD</v>
          </cell>
          <cell r="D720" t="str">
            <v>FRIDAY HARBOR</v>
          </cell>
          <cell r="E720" t="str">
            <v>WA</v>
          </cell>
          <cell r="F720" t="str">
            <v>982500000</v>
          </cell>
        </row>
        <row r="721">
          <cell r="A721" t="str">
            <v>071985</v>
          </cell>
          <cell r="B721" t="str">
            <v>SAN VICENTE WINE COMPANY</v>
          </cell>
          <cell r="C721" t="str">
            <v>PO BOX 27</v>
          </cell>
          <cell r="D721" t="str">
            <v>DUNDEE</v>
          </cell>
          <cell r="E721" t="str">
            <v>OR</v>
          </cell>
          <cell r="F721" t="str">
            <v>971150027</v>
          </cell>
        </row>
        <row r="722">
          <cell r="A722" t="str">
            <v>080187</v>
          </cell>
          <cell r="B722" t="str">
            <v>SANFORD J WISHNEV</v>
          </cell>
          <cell r="C722" t="str">
            <v>2255 YGNACIO VALLEY ROAD</v>
          </cell>
          <cell r="D722" t="str">
            <v>WALNUT CREEK</v>
          </cell>
          <cell r="E722" t="str">
            <v>CA</v>
          </cell>
          <cell r="F722" t="str">
            <v>945980000</v>
          </cell>
        </row>
        <row r="723">
          <cell r="A723" t="str">
            <v>076627</v>
          </cell>
          <cell r="B723" t="str">
            <v>SANFORD WINERY</v>
          </cell>
          <cell r="C723" t="str">
            <v>950 B MCMURRAY RD</v>
          </cell>
          <cell r="D723" t="str">
            <v>BUELLTON</v>
          </cell>
          <cell r="E723" t="str">
            <v>CA</v>
          </cell>
          <cell r="F723" t="str">
            <v>934270000</v>
          </cell>
        </row>
        <row r="724">
          <cell r="A724" t="str">
            <v>366966</v>
          </cell>
          <cell r="B724" t="str">
            <v>SANTA BARBARA WINERY</v>
          </cell>
          <cell r="C724" t="str">
            <v>202 ANACAPA DR</v>
          </cell>
          <cell r="D724" t="str">
            <v>SANTA BARBARA</v>
          </cell>
          <cell r="E724" t="str">
            <v>CA</v>
          </cell>
          <cell r="F724" t="str">
            <v>931011887</v>
          </cell>
        </row>
        <row r="725">
          <cell r="A725" t="str">
            <v>073788</v>
          </cell>
          <cell r="B725" t="str">
            <v>SANTA LUCIA WINERY</v>
          </cell>
          <cell r="C725" t="str">
            <v>1437 WILD HORSE WINERY CT</v>
          </cell>
          <cell r="D725" t="str">
            <v>TEMPLETON</v>
          </cell>
          <cell r="E725" t="str">
            <v>CA</v>
          </cell>
          <cell r="F725" t="str">
            <v>934650000</v>
          </cell>
        </row>
        <row r="726">
          <cell r="A726" t="str">
            <v>080957</v>
          </cell>
          <cell r="B726" t="str">
            <v>SAUCELITO CANYON VINEYARDS</v>
          </cell>
          <cell r="C726" t="str">
            <v>1600 SAUCELITO CREEK RD</v>
          </cell>
          <cell r="D726" t="str">
            <v>ARROYO GRANDE</v>
          </cell>
          <cell r="E726" t="str">
            <v>CA</v>
          </cell>
          <cell r="F726" t="str">
            <v>934200000</v>
          </cell>
        </row>
        <row r="727">
          <cell r="A727" t="str">
            <v>076940</v>
          </cell>
          <cell r="B727" t="str">
            <v>SAUSAL WINERY, INC.</v>
          </cell>
          <cell r="C727" t="str">
            <v>7370 HWY 128</v>
          </cell>
          <cell r="D727" t="str">
            <v>HEALDSBURG</v>
          </cell>
          <cell r="E727" t="str">
            <v>CA</v>
          </cell>
          <cell r="F727" t="str">
            <v>954489636</v>
          </cell>
        </row>
        <row r="728">
          <cell r="A728" t="str">
            <v>082002</v>
          </cell>
          <cell r="B728" t="str">
            <v>SAWTOOTH WINERY</v>
          </cell>
          <cell r="C728" t="str">
            <v>13750 SURREY LANE</v>
          </cell>
          <cell r="D728" t="str">
            <v>NAMPA</v>
          </cell>
          <cell r="E728" t="str">
            <v>ID</v>
          </cell>
          <cell r="F728" t="str">
            <v>836869128</v>
          </cell>
        </row>
        <row r="729">
          <cell r="A729" t="str">
            <v>077926</v>
          </cell>
          <cell r="B729" t="str">
            <v>SAXER BREWING CO.</v>
          </cell>
          <cell r="C729" t="str">
            <v>5875 SW LAKEVIEW BLVD</v>
          </cell>
          <cell r="D729" t="str">
            <v>LAKE OSWEGO</v>
          </cell>
          <cell r="E729" t="str">
            <v>OR</v>
          </cell>
          <cell r="F729" t="str">
            <v>970350000</v>
          </cell>
        </row>
        <row r="730">
          <cell r="A730" t="str">
            <v>369783</v>
          </cell>
          <cell r="B730" t="str">
            <v>SCHARFFENBERGER CELLARS</v>
          </cell>
          <cell r="C730" t="str">
            <v>8501 HIGHWAY 128</v>
          </cell>
          <cell r="D730" t="str">
            <v>PHILO</v>
          </cell>
          <cell r="E730" t="str">
            <v>CA</v>
          </cell>
          <cell r="F730" t="str">
            <v>954669478</v>
          </cell>
        </row>
        <row r="731">
          <cell r="A731" t="str">
            <v>358154</v>
          </cell>
          <cell r="B731" t="str">
            <v>SCHRAMSBERG VINEYARDS</v>
          </cell>
          <cell r="C731" t="str">
            <v>SCHRAMSBERG VINEYARDS</v>
          </cell>
          <cell r="D731" t="str">
            <v>CALISTOGA</v>
          </cell>
          <cell r="E731" t="str">
            <v>CA</v>
          </cell>
          <cell r="F731" t="str">
            <v>945150000</v>
          </cell>
        </row>
        <row r="732">
          <cell r="A732" t="str">
            <v>074165</v>
          </cell>
          <cell r="B732" t="str">
            <v>SCHUG CELLARS</v>
          </cell>
          <cell r="C732" t="str">
            <v>602 BONNEAU RD</v>
          </cell>
          <cell r="D732" t="str">
            <v>SONOMA</v>
          </cell>
          <cell r="E732" t="str">
            <v>CA</v>
          </cell>
          <cell r="F732" t="str">
            <v>954769749</v>
          </cell>
        </row>
        <row r="733">
          <cell r="A733" t="str">
            <v>366477</v>
          </cell>
          <cell r="B733" t="str">
            <v>SCOTT HENRY'S WINERY</v>
          </cell>
          <cell r="C733" t="str">
            <v>687 HUBBARD CREEK ROAD</v>
          </cell>
          <cell r="D733" t="str">
            <v>UMPQUA</v>
          </cell>
          <cell r="E733" t="str">
            <v>OR</v>
          </cell>
          <cell r="F733" t="str">
            <v>974860000</v>
          </cell>
        </row>
        <row r="734">
          <cell r="A734" t="str">
            <v>079551</v>
          </cell>
          <cell r="B734" t="str">
            <v>SCUTTLEBUTT BREWING CO.</v>
          </cell>
          <cell r="C734" t="str">
            <v>1524 WEST MARINE VIEW DR</v>
          </cell>
          <cell r="D734" t="str">
            <v>EVERETT</v>
          </cell>
          <cell r="E734" t="str">
            <v>WA</v>
          </cell>
          <cell r="F734" t="str">
            <v>982010000</v>
          </cell>
        </row>
        <row r="735">
          <cell r="A735" t="str">
            <v>079951</v>
          </cell>
          <cell r="B735" t="str">
            <v>SEAGRAM CHATEAU &amp; ESTATE WINES COMPANY</v>
          </cell>
          <cell r="C735" t="str">
            <v>375 PARK AVE</v>
          </cell>
          <cell r="D735" t="str">
            <v>NEW YORK</v>
          </cell>
          <cell r="E735" t="str">
            <v>NY</v>
          </cell>
          <cell r="F735" t="str">
            <v>101520192</v>
          </cell>
        </row>
        <row r="736">
          <cell r="A736" t="str">
            <v>357042</v>
          </cell>
          <cell r="B736" t="str">
            <v>SEBASTIANI VINEYARDS, INC.</v>
          </cell>
          <cell r="C736" t="str">
            <v>389 4TH STREET EAST</v>
          </cell>
          <cell r="D736" t="str">
            <v>SONOMA</v>
          </cell>
          <cell r="E736" t="str">
            <v>CA</v>
          </cell>
          <cell r="F736" t="str">
            <v>954765790</v>
          </cell>
        </row>
        <row r="737">
          <cell r="A737" t="str">
            <v>079183</v>
          </cell>
          <cell r="B737" t="str">
            <v>SECRET HOUSE VINEYARDS</v>
          </cell>
          <cell r="C737" t="str">
            <v>88324 VINEYARD LN</v>
          </cell>
          <cell r="D737" t="str">
            <v>VENETA</v>
          </cell>
          <cell r="E737" t="str">
            <v>OR</v>
          </cell>
          <cell r="F737" t="str">
            <v>974879406</v>
          </cell>
        </row>
        <row r="738">
          <cell r="A738" t="str">
            <v>369976</v>
          </cell>
          <cell r="B738" t="str">
            <v>SEGHESIO WINERY</v>
          </cell>
          <cell r="C738" t="str">
            <v>14730 GROVE ST</v>
          </cell>
          <cell r="D738" t="str">
            <v>HEALDSBURG</v>
          </cell>
          <cell r="E738" t="str">
            <v>CA</v>
          </cell>
          <cell r="F738" t="str">
            <v>954484818</v>
          </cell>
        </row>
        <row r="739">
          <cell r="A739" t="str">
            <v>080216</v>
          </cell>
          <cell r="B739" t="str">
            <v>SELENE WINES</v>
          </cell>
          <cell r="C739" t="str">
            <v>60 JUNIPER DR</v>
          </cell>
          <cell r="D739" t="str">
            <v>NAPA</v>
          </cell>
          <cell r="E739" t="str">
            <v>CA</v>
          </cell>
          <cell r="F739" t="str">
            <v>945580000</v>
          </cell>
        </row>
        <row r="740">
          <cell r="A740" t="str">
            <v>369975</v>
          </cell>
          <cell r="B740" t="str">
            <v>SEQUOIA GROVE VINEYARDS</v>
          </cell>
          <cell r="C740" t="str">
            <v>ST HELENA HWY</v>
          </cell>
          <cell r="D740" t="str">
            <v>RUTHERFORD</v>
          </cell>
          <cell r="E740" t="str">
            <v>CA</v>
          </cell>
          <cell r="F740" t="str">
            <v>945730000</v>
          </cell>
        </row>
        <row r="741">
          <cell r="A741" t="str">
            <v>080832</v>
          </cell>
          <cell r="B741" t="str">
            <v>SERENDIPITY CELLARS WINERY</v>
          </cell>
          <cell r="C741" t="str">
            <v>15275 DUNN FOREST RD</v>
          </cell>
          <cell r="D741" t="str">
            <v>MONMOUTH</v>
          </cell>
          <cell r="E741" t="str">
            <v>OR</v>
          </cell>
          <cell r="F741" t="str">
            <v>97361</v>
          </cell>
        </row>
        <row r="742">
          <cell r="A742" t="str">
            <v>077143</v>
          </cell>
          <cell r="B742" t="str">
            <v>SETH RYAN WINERY</v>
          </cell>
          <cell r="C742" t="str">
            <v>35306 SUNSET RD</v>
          </cell>
          <cell r="D742" t="str">
            <v>BENTON CITY</v>
          </cell>
          <cell r="E742" t="str">
            <v>WA</v>
          </cell>
          <cell r="F742" t="str">
            <v>993200000</v>
          </cell>
        </row>
        <row r="743">
          <cell r="A743" t="str">
            <v>075101</v>
          </cell>
          <cell r="B743" t="str">
            <v>SEVEN HILLS WINERY</v>
          </cell>
          <cell r="C743" t="str">
            <v>235 E BROADWAY</v>
          </cell>
          <cell r="D743" t="str">
            <v>MILTON-FREEWATER</v>
          </cell>
          <cell r="E743" t="str">
            <v>OR</v>
          </cell>
          <cell r="F743" t="str">
            <v>978620000</v>
          </cell>
        </row>
        <row r="744">
          <cell r="A744" t="str">
            <v>367997</v>
          </cell>
          <cell r="B744" t="str">
            <v>SHAFER VINEYARD CELLARS</v>
          </cell>
          <cell r="C744" t="str">
            <v>6200 NW GALES CREEK RD</v>
          </cell>
          <cell r="D744" t="str">
            <v>FOREST GROVE</v>
          </cell>
          <cell r="E744" t="str">
            <v>OR</v>
          </cell>
          <cell r="F744" t="str">
            <v>971160000</v>
          </cell>
        </row>
        <row r="745">
          <cell r="A745" t="str">
            <v>369209</v>
          </cell>
          <cell r="B745" t="str">
            <v>SHAFER VINEYARDS</v>
          </cell>
          <cell r="C745" t="str">
            <v>6154 SILVERADO TRAIL</v>
          </cell>
          <cell r="D745" t="str">
            <v>NAPA</v>
          </cell>
          <cell r="E745" t="str">
            <v>CA</v>
          </cell>
          <cell r="F745" t="str">
            <v>945580000</v>
          </cell>
        </row>
        <row r="746">
          <cell r="A746" t="str">
            <v>366777</v>
          </cell>
          <cell r="B746" t="str">
            <v>SHENANDOAH VINEYARDS</v>
          </cell>
          <cell r="C746" t="str">
            <v>12300 STEINER RD</v>
          </cell>
          <cell r="D746" t="str">
            <v>PLYMOUTH</v>
          </cell>
          <cell r="E746" t="str">
            <v>CA</v>
          </cell>
          <cell r="F746" t="str">
            <v>956690000</v>
          </cell>
        </row>
        <row r="747">
          <cell r="A747" t="str">
            <v>079898</v>
          </cell>
          <cell r="B747" t="str">
            <v>SIDURI WINES</v>
          </cell>
          <cell r="C747" t="str">
            <v>980-C AIRWAY COURT</v>
          </cell>
          <cell r="D747" t="str">
            <v>SANTA CRUZ</v>
          </cell>
          <cell r="E747" t="str">
            <v>CA</v>
          </cell>
          <cell r="F747" t="str">
            <v>954030000</v>
          </cell>
        </row>
        <row r="748">
          <cell r="A748" t="str">
            <v>367775</v>
          </cell>
          <cell r="B748" t="str">
            <v>SIERRA NEVADA BREWING COMPANY, INC.</v>
          </cell>
          <cell r="C748" t="str">
            <v>1075 E 20TH ST</v>
          </cell>
          <cell r="D748" t="str">
            <v>CHICO</v>
          </cell>
          <cell r="E748" t="str">
            <v>CA</v>
          </cell>
          <cell r="F748" t="str">
            <v>959280000</v>
          </cell>
        </row>
        <row r="749">
          <cell r="A749" t="str">
            <v>082067</v>
          </cell>
          <cell r="B749" t="str">
            <v>SIGNORELLO VINEYARDS</v>
          </cell>
          <cell r="C749" t="str">
            <v>4500 SILVERADO TRAIL</v>
          </cell>
          <cell r="D749" t="str">
            <v>NAPA</v>
          </cell>
          <cell r="E749" t="str">
            <v>CA</v>
          </cell>
          <cell r="F749" t="str">
            <v>945581100</v>
          </cell>
        </row>
        <row r="750">
          <cell r="A750" t="str">
            <v>079587</v>
          </cell>
          <cell r="B750" t="str">
            <v>SILVER CITY BREWING COMPANY</v>
          </cell>
          <cell r="C750" t="str">
            <v>2799 NW MYHRE RD</v>
          </cell>
          <cell r="D750" t="str">
            <v>SILVERDALE</v>
          </cell>
          <cell r="E750" t="str">
            <v>WA</v>
          </cell>
          <cell r="F750" t="str">
            <v>983830000</v>
          </cell>
        </row>
        <row r="751">
          <cell r="A751" t="str">
            <v>074353</v>
          </cell>
          <cell r="B751" t="str">
            <v>SILVER LAKE AT ROZA HILLS</v>
          </cell>
          <cell r="C751" t="str">
            <v>2022 VINTAGE RD</v>
          </cell>
          <cell r="D751" t="str">
            <v>ZILLAH</v>
          </cell>
          <cell r="E751" t="str">
            <v>WA</v>
          </cell>
          <cell r="F751" t="str">
            <v>989530000</v>
          </cell>
        </row>
        <row r="752">
          <cell r="A752" t="str">
            <v>079193</v>
          </cell>
          <cell r="B752" t="str">
            <v>SILVER LAKE SPARKLING CELLARS</v>
          </cell>
          <cell r="C752" t="str">
            <v>17721 B 132ND AVE NE</v>
          </cell>
          <cell r="D752" t="str">
            <v>WOODINVILLE</v>
          </cell>
          <cell r="E752" t="str">
            <v>WA</v>
          </cell>
          <cell r="F752" t="str">
            <v>980720000</v>
          </cell>
        </row>
        <row r="753">
          <cell r="A753" t="str">
            <v>364321</v>
          </cell>
          <cell r="B753" t="str">
            <v>SILVER OAK CELLARS</v>
          </cell>
          <cell r="C753" t="str">
            <v>915 OAKVILLE CROSSROADS</v>
          </cell>
          <cell r="D753" t="str">
            <v>OAKVILLE</v>
          </cell>
          <cell r="E753" t="str">
            <v>CA</v>
          </cell>
          <cell r="F753" t="str">
            <v>945620000</v>
          </cell>
        </row>
        <row r="754">
          <cell r="A754" t="str">
            <v>071173</v>
          </cell>
          <cell r="B754" t="str">
            <v>SILVERADO HILL CELLARS</v>
          </cell>
          <cell r="C754" t="str">
            <v>3105 SILVERADO TRAIL</v>
          </cell>
          <cell r="D754" t="str">
            <v>NAPA</v>
          </cell>
          <cell r="E754" t="str">
            <v>CA</v>
          </cell>
          <cell r="F754" t="str">
            <v>945580000</v>
          </cell>
        </row>
        <row r="755">
          <cell r="A755" t="str">
            <v>367515</v>
          </cell>
          <cell r="B755" t="str">
            <v>SILVERADO VINEYARDS</v>
          </cell>
          <cell r="C755" t="str">
            <v>6121 SILVERADO TRAIL</v>
          </cell>
          <cell r="D755" t="str">
            <v>NAPA</v>
          </cell>
          <cell r="E755" t="str">
            <v>CA</v>
          </cell>
          <cell r="F755" t="str">
            <v>945580000</v>
          </cell>
        </row>
        <row r="756">
          <cell r="A756" t="str">
            <v>359412</v>
          </cell>
          <cell r="B756" t="str">
            <v>SIMI WINERY</v>
          </cell>
          <cell r="C756" t="str">
            <v>16275 HEALDSBURG AVE</v>
          </cell>
          <cell r="D756" t="str">
            <v>HEALDSBURG</v>
          </cell>
          <cell r="E756" t="str">
            <v>CA</v>
          </cell>
          <cell r="F756" t="str">
            <v>954480000</v>
          </cell>
        </row>
        <row r="757">
          <cell r="A757" t="str">
            <v>078902</v>
          </cell>
          <cell r="B757" t="str">
            <v>SIMON LEVI COMPANY, LTD.</v>
          </cell>
          <cell r="C757" t="str">
            <v>7830-40 ST HELENA HWY</v>
          </cell>
          <cell r="D757" t="str">
            <v>OAKVILLE</v>
          </cell>
          <cell r="E757" t="str">
            <v>CA</v>
          </cell>
          <cell r="F757" t="str">
            <v>934620000</v>
          </cell>
        </row>
        <row r="758">
          <cell r="A758" t="str">
            <v>081385</v>
          </cell>
          <cell r="B758" t="str">
            <v>SINEANN</v>
          </cell>
          <cell r="C758" t="str">
            <v>15000 NE SPRINGBROOK</v>
          </cell>
          <cell r="D758" t="str">
            <v>NEWBERG</v>
          </cell>
          <cell r="E758" t="str">
            <v>OR</v>
          </cell>
          <cell r="F758" t="str">
            <v>971326954</v>
          </cell>
        </row>
        <row r="759">
          <cell r="A759" t="str">
            <v>074487</v>
          </cell>
          <cell r="B759" t="str">
            <v>SINSKEY VINEYARDS</v>
          </cell>
          <cell r="C759" t="str">
            <v>6320 SILVERADO TRAIL</v>
          </cell>
          <cell r="D759" t="str">
            <v>NAPA</v>
          </cell>
          <cell r="E759" t="str">
            <v>CA</v>
          </cell>
          <cell r="F759" t="str">
            <v>945589747</v>
          </cell>
        </row>
        <row r="760">
          <cell r="A760" t="str">
            <v>355595</v>
          </cell>
          <cell r="B760" t="str">
            <v>SKAGIT-NORTHWEST DISTRIBUTING</v>
          </cell>
          <cell r="C760" t="str">
            <v>735 FAIRHAVEN AVE</v>
          </cell>
          <cell r="D760" t="str">
            <v>BURLINGTON</v>
          </cell>
          <cell r="E760" t="str">
            <v>WA</v>
          </cell>
          <cell r="F760" t="str">
            <v>982330446</v>
          </cell>
        </row>
        <row r="761">
          <cell r="A761" t="str">
            <v>078722</v>
          </cell>
          <cell r="B761" t="str">
            <v>SKAGIT RIVER BREWING COMPANY</v>
          </cell>
          <cell r="C761" t="str">
            <v>404 S 3RD ST</v>
          </cell>
          <cell r="D761" t="str">
            <v>MOUNT VERNON</v>
          </cell>
          <cell r="E761" t="str">
            <v>WA</v>
          </cell>
          <cell r="F761" t="str">
            <v>982730000</v>
          </cell>
        </row>
        <row r="762">
          <cell r="A762" t="str">
            <v>072038</v>
          </cell>
          <cell r="B762" t="str">
            <v>SKY VINEYARDS</v>
          </cell>
          <cell r="C762" t="str">
            <v>4352 CAVEDALE RD</v>
          </cell>
          <cell r="D762" t="str">
            <v>GLEN ELLEN</v>
          </cell>
          <cell r="E762" t="str">
            <v>CA</v>
          </cell>
          <cell r="F762" t="str">
            <v>954429767</v>
          </cell>
        </row>
        <row r="763">
          <cell r="A763" t="str">
            <v>070593</v>
          </cell>
          <cell r="B763" t="str">
            <v>SMITH &amp; HOOK</v>
          </cell>
          <cell r="C763" t="str">
            <v>37700 FOOTHILL RD</v>
          </cell>
          <cell r="D763" t="str">
            <v>SOLEDAD</v>
          </cell>
          <cell r="E763" t="str">
            <v>CA</v>
          </cell>
          <cell r="F763" t="str">
            <v>939600000</v>
          </cell>
        </row>
        <row r="764">
          <cell r="A764" t="str">
            <v>080117</v>
          </cell>
          <cell r="B764" t="str">
            <v>SMITH ANDERSON ENTERPRISES</v>
          </cell>
          <cell r="C764" t="str">
            <v>3000 BOWEN AVE</v>
          </cell>
          <cell r="D764" t="str">
            <v>GRATON</v>
          </cell>
          <cell r="E764" t="str">
            <v>CA</v>
          </cell>
          <cell r="F764" t="str">
            <v>954440000</v>
          </cell>
        </row>
        <row r="765">
          <cell r="A765" t="str">
            <v>079378</v>
          </cell>
          <cell r="B765" t="str">
            <v>SNIPES MOUNTAIN BREWING</v>
          </cell>
          <cell r="C765" t="str">
            <v>905 YAKIMA VALLEY HIGHWAY</v>
          </cell>
          <cell r="D765" t="str">
            <v>SUNNYSIDE</v>
          </cell>
          <cell r="E765" t="str">
            <v>WA</v>
          </cell>
          <cell r="F765" t="str">
            <v>989440000</v>
          </cell>
        </row>
        <row r="766">
          <cell r="A766" t="str">
            <v>080673</v>
          </cell>
          <cell r="B766" t="str">
            <v>SNOQUALMIE FALLS BREWING COMPANY</v>
          </cell>
          <cell r="C766" t="str">
            <v>8032 FALLS AVE SE</v>
          </cell>
          <cell r="D766" t="str">
            <v>SNOQUALMIE</v>
          </cell>
          <cell r="E766" t="str">
            <v>WA</v>
          </cell>
          <cell r="F766" t="str">
            <v>980650000</v>
          </cell>
        </row>
        <row r="767">
          <cell r="A767" t="str">
            <v>363383</v>
          </cell>
          <cell r="B767" t="str">
            <v>SOKOL BLOSSER WINERY</v>
          </cell>
          <cell r="C767" t="str">
            <v>SOKOL BLOSSER LANE</v>
          </cell>
          <cell r="D767" t="str">
            <v>DUNDEE</v>
          </cell>
          <cell r="E767" t="str">
            <v>OR</v>
          </cell>
          <cell r="F767" t="str">
            <v>971150000</v>
          </cell>
        </row>
        <row r="768">
          <cell r="A768" t="str">
            <v>081173</v>
          </cell>
          <cell r="B768" t="str">
            <v>SOMMER VINEYARDS</v>
          </cell>
          <cell r="C768" t="str">
            <v>5110 HWY 128</v>
          </cell>
          <cell r="D768" t="str">
            <v>GEYERSVILLE</v>
          </cell>
          <cell r="E768" t="str">
            <v>CA</v>
          </cell>
          <cell r="F768" t="str">
            <v>954419616</v>
          </cell>
        </row>
        <row r="769">
          <cell r="A769" t="str">
            <v>369198</v>
          </cell>
          <cell r="B769" t="str">
            <v>SONOMA-CUTRER VINEYARDS</v>
          </cell>
          <cell r="C769" t="str">
            <v>4401 SLUSSER RD</v>
          </cell>
          <cell r="D769" t="str">
            <v>WINDSOR</v>
          </cell>
          <cell r="E769" t="str">
            <v>CA</v>
          </cell>
          <cell r="F769" t="str">
            <v>954929672</v>
          </cell>
        </row>
        <row r="770">
          <cell r="A770" t="str">
            <v>077648</v>
          </cell>
          <cell r="B770" t="str">
            <v>SONOMA CREEK WINERY</v>
          </cell>
          <cell r="C770" t="str">
            <v>23355 MILLERICK RD</v>
          </cell>
          <cell r="D770" t="str">
            <v>SONOMA</v>
          </cell>
          <cell r="E770" t="str">
            <v>CA</v>
          </cell>
          <cell r="F770" t="str">
            <v>954769282</v>
          </cell>
        </row>
        <row r="771">
          <cell r="A771" t="str">
            <v>079400</v>
          </cell>
          <cell r="B771" t="str">
            <v>SONORA WINERY &amp; PORT WORKS</v>
          </cell>
          <cell r="C771" t="str">
            <v>17500 RT 5 RD</v>
          </cell>
          <cell r="D771" t="str">
            <v>SONORA</v>
          </cell>
          <cell r="E771" t="str">
            <v>CA</v>
          </cell>
          <cell r="F771" t="str">
            <v>953700000</v>
          </cell>
        </row>
        <row r="772">
          <cell r="A772" t="str">
            <v>078802</v>
          </cell>
          <cell r="B772" t="str">
            <v>SOOS CREEK WINE CELLARS</v>
          </cell>
          <cell r="C772" t="str">
            <v>20404 140TH AVE SE</v>
          </cell>
          <cell r="D772" t="str">
            <v>KENT</v>
          </cell>
          <cell r="E772" t="str">
            <v>WA</v>
          </cell>
          <cell r="F772" t="str">
            <v>980420000</v>
          </cell>
        </row>
        <row r="773">
          <cell r="A773" t="str">
            <v>081340</v>
          </cell>
          <cell r="B773" t="str">
            <v>SORENSEN CELLARS</v>
          </cell>
          <cell r="C773" t="str">
            <v>234G OTTO ST</v>
          </cell>
          <cell r="D773" t="str">
            <v>PORT TOWNSEND</v>
          </cell>
          <cell r="E773" t="str">
            <v>WA</v>
          </cell>
          <cell r="F773" t="str">
            <v>98368</v>
          </cell>
        </row>
        <row r="774">
          <cell r="A774" t="str">
            <v>071579</v>
          </cell>
          <cell r="B774" t="str">
            <v>SOUND BEVERAGE DISTRIBUTORS</v>
          </cell>
          <cell r="C774" t="str">
            <v>1077 HWY 20</v>
          </cell>
          <cell r="D774" t="str">
            <v>MOUNT VERNON</v>
          </cell>
          <cell r="E774" t="str">
            <v>WA</v>
          </cell>
          <cell r="F774" t="str">
            <v>982739693</v>
          </cell>
        </row>
        <row r="775">
          <cell r="A775" t="str">
            <v>369794</v>
          </cell>
          <cell r="B775" t="str">
            <v>SOUND BEVERAGE DISTRIBUTORS</v>
          </cell>
          <cell r="C775" t="str">
            <v>3901 AIRPORT WAY</v>
          </cell>
          <cell r="D775" t="str">
            <v>BELLINGHAM</v>
          </cell>
          <cell r="E775" t="str">
            <v>WA</v>
          </cell>
          <cell r="F775" t="str">
            <v>982269159</v>
          </cell>
        </row>
        <row r="776">
          <cell r="A776" t="str">
            <v>081251</v>
          </cell>
          <cell r="B776" t="str">
            <v>SOUND BREWERY AND SMOKEHOUSE</v>
          </cell>
          <cell r="C776" t="str">
            <v>403 MADISON AVE N</v>
          </cell>
          <cell r="D776" t="str">
            <v>BAINBRIDGE ISLAND</v>
          </cell>
          <cell r="E776" t="str">
            <v>WA</v>
          </cell>
          <cell r="F776" t="str">
            <v>981100000</v>
          </cell>
        </row>
        <row r="777">
          <cell r="A777" t="str">
            <v>080510</v>
          </cell>
          <cell r="B777" t="str">
            <v>SOUTH BAY WINE GROUP</v>
          </cell>
          <cell r="C777" t="str">
            <v>5718 RAVENSPUR DRIVE</v>
          </cell>
          <cell r="D777" t="str">
            <v>RANCHO PALOS VERDES</v>
          </cell>
          <cell r="E777" t="str">
            <v>CA</v>
          </cell>
          <cell r="F777" t="str">
            <v>902740000</v>
          </cell>
        </row>
        <row r="778">
          <cell r="A778" t="str">
            <v>082313</v>
          </cell>
          <cell r="B778" t="str">
            <v>SPELLETICH CELLARS</v>
          </cell>
          <cell r="C778" t="str">
            <v>1091 LARKMEAD LANE #17 &amp; #18</v>
          </cell>
          <cell r="D778" t="str">
            <v>CALISTOGA</v>
          </cell>
          <cell r="E778" t="str">
            <v>CA</v>
          </cell>
          <cell r="F778" t="str">
            <v>945150000</v>
          </cell>
        </row>
        <row r="779">
          <cell r="A779" t="str">
            <v>071466</v>
          </cell>
          <cell r="B779" t="str">
            <v>SPOTTSWOODE WINERY</v>
          </cell>
          <cell r="C779" t="str">
            <v>1902 MADRONA AVE</v>
          </cell>
          <cell r="D779" t="str">
            <v>ST HELENA</v>
          </cell>
          <cell r="E779" t="str">
            <v>CA</v>
          </cell>
          <cell r="F779" t="str">
            <v>945742354</v>
          </cell>
        </row>
        <row r="780">
          <cell r="A780" t="str">
            <v>360457</v>
          </cell>
          <cell r="B780" t="str">
            <v>SPRING MOUNTAIN VINEYARD</v>
          </cell>
          <cell r="C780" t="str">
            <v>2805 SPRING MOUNTAIN RD</v>
          </cell>
          <cell r="D780" t="str">
            <v>ST HELENA</v>
          </cell>
          <cell r="E780" t="str">
            <v>CA</v>
          </cell>
          <cell r="F780" t="str">
            <v>945740000</v>
          </cell>
        </row>
        <row r="781">
          <cell r="A781" t="str">
            <v>081549</v>
          </cell>
          <cell r="B781" t="str">
            <v>SPRINGHILL CELLARS WINERY</v>
          </cell>
          <cell r="C781" t="str">
            <v>2920 NW SCENIC DR</v>
          </cell>
          <cell r="D781" t="str">
            <v>ALBANY</v>
          </cell>
          <cell r="E781" t="str">
            <v>OR</v>
          </cell>
          <cell r="F781" t="str">
            <v>973219340</v>
          </cell>
        </row>
        <row r="782">
          <cell r="A782" t="str">
            <v>369425</v>
          </cell>
          <cell r="B782" t="str">
            <v>ST HELENA WINE CO.</v>
          </cell>
          <cell r="C782" t="str">
            <v>3027 SILVERADO TRAIL</v>
          </cell>
          <cell r="D782" t="str">
            <v>ST HELENA</v>
          </cell>
          <cell r="E782" t="str">
            <v>CA</v>
          </cell>
          <cell r="F782" t="str">
            <v>945740000</v>
          </cell>
        </row>
        <row r="783">
          <cell r="A783" t="str">
            <v>071301</v>
          </cell>
          <cell r="B783" t="str">
            <v>ST INNOCENT WINERY</v>
          </cell>
          <cell r="C783" t="str">
            <v>1360 TANDEM AVE NE</v>
          </cell>
          <cell r="D783" t="str">
            <v>SALEM</v>
          </cell>
          <cell r="E783" t="str">
            <v>OR</v>
          </cell>
          <cell r="F783" t="str">
            <v>973030000</v>
          </cell>
        </row>
        <row r="784">
          <cell r="A784" t="str">
            <v>072064</v>
          </cell>
          <cell r="B784" t="str">
            <v>ST JOSEF'S WINE CELLAR</v>
          </cell>
          <cell r="C784" t="str">
            <v>28836 S BARLOW RD</v>
          </cell>
          <cell r="D784" t="str">
            <v>CANBY</v>
          </cell>
          <cell r="E784" t="str">
            <v>OR</v>
          </cell>
          <cell r="F784" t="str">
            <v>970130000</v>
          </cell>
        </row>
        <row r="785">
          <cell r="A785" t="str">
            <v>365785</v>
          </cell>
          <cell r="B785" t="str">
            <v>ST. FRANCIS WINERY &amp; VINEYARDS</v>
          </cell>
          <cell r="C785" t="str">
            <v>8450 SONOMA HWY</v>
          </cell>
          <cell r="D785" t="str">
            <v>KENWOOD</v>
          </cell>
          <cell r="E785" t="str">
            <v>CA</v>
          </cell>
          <cell r="F785" t="str">
            <v>954529003</v>
          </cell>
        </row>
        <row r="786">
          <cell r="A786" t="str">
            <v>072491</v>
          </cell>
          <cell r="B786" t="str">
            <v>ST. HILAIRE CELLARS DISTRIBUTING</v>
          </cell>
          <cell r="C786" t="str">
            <v>21108J 72ND AVE S</v>
          </cell>
          <cell r="D786" t="str">
            <v>KENT</v>
          </cell>
          <cell r="E786" t="str">
            <v>WA</v>
          </cell>
          <cell r="F786" t="str">
            <v>980321339</v>
          </cell>
        </row>
        <row r="787">
          <cell r="A787" t="str">
            <v>076349</v>
          </cell>
          <cell r="B787" t="str">
            <v>ST. SUPERY VINEYARDS &amp; WINERY</v>
          </cell>
          <cell r="C787" t="str">
            <v>8440 ST HELENA HWY</v>
          </cell>
          <cell r="D787" t="str">
            <v>RUTHERFORD</v>
          </cell>
          <cell r="E787" t="str">
            <v>CA</v>
          </cell>
          <cell r="F787" t="str">
            <v>945730000</v>
          </cell>
        </row>
        <row r="788">
          <cell r="A788" t="str">
            <v>081412</v>
          </cell>
          <cell r="B788" t="str">
            <v>STAG HOLLOW VINEYARDS</v>
          </cell>
          <cell r="C788" t="str">
            <v>7930 NE BLACKBURN RD</v>
          </cell>
          <cell r="D788" t="str">
            <v>YAMHILL</v>
          </cell>
          <cell r="E788" t="str">
            <v>OR</v>
          </cell>
          <cell r="F788" t="str">
            <v>97148</v>
          </cell>
        </row>
        <row r="789">
          <cell r="A789" t="str">
            <v>078645</v>
          </cell>
          <cell r="B789" t="str">
            <v>STAGLIN FAMILY VINEYARD</v>
          </cell>
          <cell r="C789" t="str">
            <v>7830-40 ST. HELENA HWY</v>
          </cell>
          <cell r="D789" t="str">
            <v>OAKVILLE</v>
          </cell>
          <cell r="E789" t="str">
            <v>CA</v>
          </cell>
          <cell r="F789" t="str">
            <v>945620000</v>
          </cell>
        </row>
        <row r="790">
          <cell r="A790" t="str">
            <v>360369</v>
          </cell>
          <cell r="B790" t="str">
            <v>STAG'S LEAP WINE CELLARS</v>
          </cell>
          <cell r="C790" t="str">
            <v>5766 SILVERADO TRAIL</v>
          </cell>
          <cell r="D790" t="str">
            <v>NAPA</v>
          </cell>
          <cell r="E790" t="str">
            <v>CA</v>
          </cell>
          <cell r="F790" t="str">
            <v>945580000</v>
          </cell>
        </row>
        <row r="791">
          <cell r="A791" t="str">
            <v>369349</v>
          </cell>
          <cell r="B791" t="str">
            <v>STALEY VINEYARDS &amp; WINERY</v>
          </cell>
          <cell r="C791" t="str">
            <v>25510 RIVER RD</v>
          </cell>
          <cell r="D791" t="str">
            <v>CLOVERDALE</v>
          </cell>
          <cell r="E791" t="str">
            <v>CA</v>
          </cell>
          <cell r="F791" t="str">
            <v>954250000</v>
          </cell>
        </row>
        <row r="792">
          <cell r="A792" t="str">
            <v>079304</v>
          </cell>
          <cell r="B792" t="str">
            <v>STANDARD BEER DISTRIBUTING CO.</v>
          </cell>
          <cell r="C792" t="str">
            <v>620 CALIFORNIA WAY</v>
          </cell>
          <cell r="D792" t="str">
            <v>LONGVIEW</v>
          </cell>
          <cell r="E792" t="str">
            <v>WA</v>
          </cell>
          <cell r="F792" t="str">
            <v>986320000</v>
          </cell>
        </row>
        <row r="793">
          <cell r="A793" t="str">
            <v>079560</v>
          </cell>
          <cell r="B793" t="str">
            <v>STANGELAND WINERY</v>
          </cell>
          <cell r="C793" t="str">
            <v>8500 HOPEWELL RD NW</v>
          </cell>
          <cell r="D793" t="str">
            <v>SALEM</v>
          </cell>
          <cell r="E793" t="str">
            <v>OR</v>
          </cell>
          <cell r="F793" t="str">
            <v>973049712</v>
          </cell>
        </row>
        <row r="794">
          <cell r="A794" t="str">
            <v>081257</v>
          </cell>
          <cell r="B794" t="str">
            <v>STARR WINERY</v>
          </cell>
          <cell r="C794" t="str">
            <v>10610 NW ST HELENS RD</v>
          </cell>
          <cell r="D794" t="str">
            <v>PORTLAND</v>
          </cell>
          <cell r="E794" t="str">
            <v>OR</v>
          </cell>
          <cell r="F794" t="str">
            <v>97231</v>
          </cell>
        </row>
        <row r="795">
          <cell r="A795" t="str">
            <v>070061</v>
          </cell>
          <cell r="B795" t="str">
            <v>STATON HILLS WINERY COMPANY</v>
          </cell>
          <cell r="C795" t="str">
            <v>71 GANGL RD</v>
          </cell>
          <cell r="D795" t="str">
            <v>WAPATO</v>
          </cell>
          <cell r="E795" t="str">
            <v>WA</v>
          </cell>
          <cell r="F795" t="str">
            <v>989519682</v>
          </cell>
        </row>
        <row r="796">
          <cell r="A796" t="str">
            <v>363451</v>
          </cell>
          <cell r="B796" t="str">
            <v>STE. CHAPELLE WINERY</v>
          </cell>
          <cell r="C796" t="str">
            <v>19348 LOWELL ROAD</v>
          </cell>
          <cell r="D796" t="str">
            <v>CALDWELL</v>
          </cell>
          <cell r="E796" t="str">
            <v>ID</v>
          </cell>
          <cell r="F796" t="str">
            <v>836050000</v>
          </cell>
        </row>
        <row r="797">
          <cell r="A797" t="str">
            <v>082026</v>
          </cell>
          <cell r="B797" t="str">
            <v>STEAM PLANT GRILL</v>
          </cell>
          <cell r="C797" t="str">
            <v>159 S LINCOLN ST</v>
          </cell>
          <cell r="D797" t="str">
            <v>SPOKANE</v>
          </cell>
          <cell r="E797" t="str">
            <v>WA</v>
          </cell>
          <cell r="F797" t="str">
            <v>99201</v>
          </cell>
        </row>
        <row r="798">
          <cell r="A798" t="str">
            <v>078083</v>
          </cell>
          <cell r="B798" t="str">
            <v>STEELE WINES</v>
          </cell>
          <cell r="C798" t="str">
            <v>4350 THOMAS DR</v>
          </cell>
          <cell r="D798" t="str">
            <v>KELSEYVILLE</v>
          </cell>
          <cell r="E798" t="str">
            <v>CA</v>
          </cell>
          <cell r="F798" t="str">
            <v>954510000</v>
          </cell>
        </row>
        <row r="799">
          <cell r="A799" t="str">
            <v>354381</v>
          </cell>
          <cell r="B799" t="str">
            <v>STEIN DISTRIBUTING</v>
          </cell>
          <cell r="C799" t="str">
            <v>1116 12TH AVE</v>
          </cell>
          <cell r="D799" t="str">
            <v>LONGVIEW</v>
          </cell>
          <cell r="E799" t="str">
            <v>WA</v>
          </cell>
          <cell r="F799" t="str">
            <v>986323088</v>
          </cell>
        </row>
        <row r="800">
          <cell r="A800" t="str">
            <v>367620</v>
          </cell>
          <cell r="B800" t="str">
            <v>STEIN DISTRIBUTING</v>
          </cell>
          <cell r="C800" t="str">
            <v>7920 NE ST JOHN'S RD</v>
          </cell>
          <cell r="D800" t="str">
            <v>VANCOUVER</v>
          </cell>
          <cell r="E800" t="str">
            <v>WA</v>
          </cell>
          <cell r="F800" t="str">
            <v>986660365</v>
          </cell>
        </row>
        <row r="801">
          <cell r="A801" t="str">
            <v>351369</v>
          </cell>
          <cell r="B801" t="str">
            <v>STEIN DISTRIBUTING, INC.</v>
          </cell>
          <cell r="C801" t="str">
            <v>1701 LINCOLN AVE</v>
          </cell>
          <cell r="D801" t="str">
            <v>VANCOUVER</v>
          </cell>
          <cell r="E801" t="str">
            <v>WA</v>
          </cell>
          <cell r="F801" t="str">
            <v>986602398</v>
          </cell>
        </row>
        <row r="802">
          <cell r="A802" t="str">
            <v>072364</v>
          </cell>
          <cell r="B802" t="str">
            <v>STEINNAUS BREWING CO</v>
          </cell>
          <cell r="C802" t="str">
            <v>1400 RAMADA DR</v>
          </cell>
          <cell r="D802" t="str">
            <v>PASO ROBLES</v>
          </cell>
          <cell r="E802" t="str">
            <v>CA</v>
          </cell>
          <cell r="F802" t="str">
            <v>934463993</v>
          </cell>
        </row>
        <row r="803">
          <cell r="A803" t="str">
            <v>071721</v>
          </cell>
          <cell r="B803" t="str">
            <v>STELTZNER VINEYARDS</v>
          </cell>
          <cell r="C803" t="str">
            <v>5998 SILVERADO TRAIL</v>
          </cell>
          <cell r="D803" t="str">
            <v>NAPA</v>
          </cell>
          <cell r="E803" t="str">
            <v>CA</v>
          </cell>
          <cell r="F803" t="str">
            <v>945589416</v>
          </cell>
        </row>
        <row r="804">
          <cell r="A804" t="str">
            <v>365203</v>
          </cell>
          <cell r="B804" t="str">
            <v>STEVENOT WINERY</v>
          </cell>
          <cell r="C804" t="str">
            <v>2690 SAN DOMINGO RD</v>
          </cell>
          <cell r="D804" t="str">
            <v>MURPHYS</v>
          </cell>
          <cell r="E804" t="str">
            <v>CA</v>
          </cell>
          <cell r="F804" t="str">
            <v>952470000</v>
          </cell>
        </row>
        <row r="805">
          <cell r="A805" t="str">
            <v>078161</v>
          </cell>
          <cell r="B805" t="str">
            <v>STIMSON LANE LTD.</v>
          </cell>
          <cell r="C805" t="str">
            <v>STAR RT 14</v>
          </cell>
          <cell r="D805" t="str">
            <v>PATERSON</v>
          </cell>
          <cell r="E805" t="str">
            <v>WA</v>
          </cell>
          <cell r="F805" t="str">
            <v>993450231</v>
          </cell>
        </row>
        <row r="806">
          <cell r="A806" t="str">
            <v>079453</v>
          </cell>
          <cell r="B806" t="str">
            <v>STIMSON LANE LTD.</v>
          </cell>
          <cell r="C806" t="str">
            <v>1803 PRESSON PL</v>
          </cell>
          <cell r="D806" t="str">
            <v>YAKIMA</v>
          </cell>
          <cell r="E806" t="str">
            <v>WA</v>
          </cell>
          <cell r="F806" t="str">
            <v>989030000</v>
          </cell>
        </row>
        <row r="807">
          <cell r="A807" t="str">
            <v>361952</v>
          </cell>
          <cell r="B807" t="str">
            <v>STIMSON LANE LTD.</v>
          </cell>
          <cell r="C807" t="str">
            <v>6711 SILVERADO TRAIL</v>
          </cell>
          <cell r="D807" t="str">
            <v>ST HELENA</v>
          </cell>
          <cell r="E807" t="str">
            <v>CA</v>
          </cell>
          <cell r="F807" t="str">
            <v>945740000</v>
          </cell>
        </row>
        <row r="808">
          <cell r="A808" t="str">
            <v>367409</v>
          </cell>
          <cell r="B808" t="str">
            <v>STIMSON LANE WINE &amp; SPIRITS LTD</v>
          </cell>
          <cell r="C808" t="str">
            <v>2340 WINERY RD</v>
          </cell>
          <cell r="D808" t="str">
            <v>MATTAWA</v>
          </cell>
          <cell r="E808" t="str">
            <v>WA</v>
          </cell>
          <cell r="F808" t="str">
            <v>993440000</v>
          </cell>
        </row>
        <row r="809">
          <cell r="A809" t="str">
            <v>352205</v>
          </cell>
          <cell r="B809" t="str">
            <v>STIMSON LANE WINE &amp; SPIRITS LTD.</v>
          </cell>
          <cell r="C809" t="str">
            <v>205 5TH ST W</v>
          </cell>
          <cell r="D809" t="str">
            <v>GRANDVIEW</v>
          </cell>
          <cell r="E809" t="str">
            <v>WA</v>
          </cell>
          <cell r="F809" t="str">
            <v>989300000</v>
          </cell>
        </row>
        <row r="810">
          <cell r="A810" t="str">
            <v>361586</v>
          </cell>
          <cell r="B810" t="str">
            <v>STIMSON LANE WINE &amp; SPIRITS LTD.</v>
          </cell>
          <cell r="C810" t="str">
            <v>14111 NE 45TH ST</v>
          </cell>
          <cell r="D810" t="str">
            <v>WOODINVILLE</v>
          </cell>
          <cell r="E810" t="str">
            <v>WA</v>
          </cell>
          <cell r="F810" t="str">
            <v>980721976</v>
          </cell>
        </row>
        <row r="811">
          <cell r="A811" t="str">
            <v>367656</v>
          </cell>
          <cell r="B811" t="str">
            <v>STIMSON LANE WINE &amp; SPIRITS LTD.</v>
          </cell>
          <cell r="C811" t="str">
            <v>RT 221 1 MI N OF PATERSON</v>
          </cell>
          <cell r="D811" t="str">
            <v>PATERSON</v>
          </cell>
          <cell r="E811" t="str">
            <v>WA</v>
          </cell>
          <cell r="F811" t="str">
            <v>993450231</v>
          </cell>
        </row>
        <row r="812">
          <cell r="A812" t="str">
            <v>082072</v>
          </cell>
          <cell r="B812" t="str">
            <v>STONE WOLF VINEYARDS</v>
          </cell>
          <cell r="C812" t="str">
            <v>22470 SW BENNETTE RD</v>
          </cell>
          <cell r="D812" t="str">
            <v>MCMINNVILLE</v>
          </cell>
          <cell r="E812" t="str">
            <v>OR</v>
          </cell>
          <cell r="F812" t="str">
            <v>971288300</v>
          </cell>
        </row>
        <row r="813">
          <cell r="A813" t="str">
            <v>368526</v>
          </cell>
          <cell r="B813" t="str">
            <v>STORYBOOK MOUNTAIN WINERY, INC.</v>
          </cell>
          <cell r="C813" t="str">
            <v>3835 HIGHWAY 128</v>
          </cell>
          <cell r="D813" t="str">
            <v>CALISTOGA</v>
          </cell>
          <cell r="E813" t="str">
            <v>CA</v>
          </cell>
          <cell r="F813" t="str">
            <v>945150000</v>
          </cell>
        </row>
        <row r="814">
          <cell r="A814" t="str">
            <v>079729</v>
          </cell>
          <cell r="B814" t="str">
            <v>SUN FOOD TRADING CO.</v>
          </cell>
          <cell r="C814" t="str">
            <v>808 MAYNARD AVE S</v>
          </cell>
          <cell r="D814" t="str">
            <v>SEATTLE</v>
          </cell>
          <cell r="E814" t="str">
            <v>WA</v>
          </cell>
          <cell r="F814" t="str">
            <v>981340000</v>
          </cell>
        </row>
        <row r="815">
          <cell r="A815" t="str">
            <v>078655</v>
          </cell>
          <cell r="B815" t="str">
            <v>SUN VALLEY BEER CO.</v>
          </cell>
          <cell r="C815" t="str">
            <v>202 N MAIN</v>
          </cell>
          <cell r="D815" t="str">
            <v>HAILEY</v>
          </cell>
          <cell r="E815" t="str">
            <v>ID</v>
          </cell>
          <cell r="F815" t="str">
            <v>833330000</v>
          </cell>
        </row>
        <row r="816">
          <cell r="A816" t="str">
            <v>360301</v>
          </cell>
          <cell r="B816" t="str">
            <v>SUTTER HOME WINERY</v>
          </cell>
          <cell r="C816" t="str">
            <v>277 ST HELENA HWY S</v>
          </cell>
          <cell r="D816" t="str">
            <v>ST HELENA</v>
          </cell>
          <cell r="E816" t="str">
            <v>CA</v>
          </cell>
          <cell r="F816" t="str">
            <v>945740248</v>
          </cell>
        </row>
        <row r="817">
          <cell r="A817" t="str">
            <v>364160</v>
          </cell>
          <cell r="B817" t="str">
            <v>SWANSON VINEYARDS</v>
          </cell>
          <cell r="C817" t="str">
            <v>1271 MANLEY LANE</v>
          </cell>
          <cell r="D817" t="str">
            <v>RUTHERFORD</v>
          </cell>
          <cell r="E817" t="str">
            <v>CA</v>
          </cell>
          <cell r="F817" t="str">
            <v>945730000</v>
          </cell>
        </row>
        <row r="818">
          <cell r="A818" t="str">
            <v>358638</v>
          </cell>
          <cell r="B818" t="str">
            <v>SWEETWATER BREWING CO. L.L.C.</v>
          </cell>
          <cell r="C818" t="str">
            <v>6301 DIVISION ST</v>
          </cell>
          <cell r="D818" t="str">
            <v>SPOKANE</v>
          </cell>
          <cell r="E818" t="str">
            <v>WA</v>
          </cell>
          <cell r="F818" t="str">
            <v>992080000</v>
          </cell>
        </row>
        <row r="819">
          <cell r="A819" t="str">
            <v>071459</v>
          </cell>
          <cell r="B819" t="str">
            <v>TAFT STREET WINERY</v>
          </cell>
          <cell r="C819" t="str">
            <v>2030 BARLOW LANE</v>
          </cell>
          <cell r="D819" t="str">
            <v>SEBASTOPOL</v>
          </cell>
          <cell r="E819" t="str">
            <v>CA</v>
          </cell>
          <cell r="F819" t="str">
            <v>954720000</v>
          </cell>
        </row>
        <row r="820">
          <cell r="A820" t="str">
            <v>076724</v>
          </cell>
          <cell r="B820" t="str">
            <v>TAGARIS WINERY</v>
          </cell>
          <cell r="C820" t="str">
            <v>1625 WEST A ST STE E</v>
          </cell>
          <cell r="D820" t="str">
            <v>PASCO</v>
          </cell>
          <cell r="E820" t="str">
            <v>WA</v>
          </cell>
          <cell r="F820" t="str">
            <v>993360433</v>
          </cell>
        </row>
        <row r="821">
          <cell r="A821" t="str">
            <v>363675</v>
          </cell>
          <cell r="B821" t="str">
            <v>TAKARA SAKE USA, INC</v>
          </cell>
          <cell r="C821" t="str">
            <v>708 ADDISON ST</v>
          </cell>
          <cell r="D821" t="str">
            <v>BERKELEY</v>
          </cell>
          <cell r="E821" t="str">
            <v>CA</v>
          </cell>
          <cell r="F821" t="str">
            <v>947101925</v>
          </cell>
        </row>
        <row r="822">
          <cell r="A822" t="str">
            <v>078173</v>
          </cell>
          <cell r="B822" t="str">
            <v>TALLEY VINEYARDS</v>
          </cell>
          <cell r="C822" t="str">
            <v>3031 LOPEZ DR</v>
          </cell>
          <cell r="D822" t="str">
            <v>ARROYO GRANDE</v>
          </cell>
          <cell r="E822" t="str">
            <v>CA</v>
          </cell>
          <cell r="F822" t="str">
            <v>934200000</v>
          </cell>
        </row>
        <row r="823">
          <cell r="A823" t="str">
            <v>081672</v>
          </cell>
          <cell r="B823" t="str">
            <v>TAMARACK CELLARS</v>
          </cell>
          <cell r="C823" t="str">
            <v>700 C STREET</v>
          </cell>
          <cell r="D823" t="str">
            <v>WALLA WALLA</v>
          </cell>
          <cell r="E823" t="str">
            <v>WA</v>
          </cell>
          <cell r="F823" t="str">
            <v>99362</v>
          </cell>
        </row>
        <row r="824">
          <cell r="A824" t="str">
            <v>081735</v>
          </cell>
          <cell r="B824" t="str">
            <v>TANJULI</v>
          </cell>
          <cell r="C824" t="str">
            <v>4530 E ZILLAH DR #B</v>
          </cell>
          <cell r="D824" t="str">
            <v>ZILLAH</v>
          </cell>
          <cell r="E824" t="str">
            <v>WA</v>
          </cell>
          <cell r="F824" t="str">
            <v>989539326</v>
          </cell>
        </row>
        <row r="825">
          <cell r="A825" t="str">
            <v>079090</v>
          </cell>
          <cell r="B825" t="str">
            <v>TAPPS BREWING</v>
          </cell>
          <cell r="C825" t="str">
            <v>15625 MAIN ST</v>
          </cell>
          <cell r="D825" t="str">
            <v>SUMNER</v>
          </cell>
          <cell r="E825" t="str">
            <v>WA</v>
          </cell>
          <cell r="F825" t="str">
            <v>983900000</v>
          </cell>
        </row>
        <row r="826">
          <cell r="A826" t="str">
            <v>077006</v>
          </cell>
          <cell r="B826" t="str">
            <v>TEFFT CELLARS</v>
          </cell>
          <cell r="C826" t="str">
            <v>2862 N OUTLOOK RD</v>
          </cell>
          <cell r="D826" t="str">
            <v>OUTLOOK</v>
          </cell>
          <cell r="E826" t="str">
            <v>WA</v>
          </cell>
          <cell r="F826" t="str">
            <v>989380000</v>
          </cell>
        </row>
        <row r="827">
          <cell r="A827" t="str">
            <v>077975</v>
          </cell>
          <cell r="B827" t="str">
            <v>TERRA BLANCA VINTNERS, INC.</v>
          </cell>
          <cell r="C827" t="str">
            <v>RT 2 BOX 2326B</v>
          </cell>
          <cell r="D827" t="str">
            <v>BENTON CITY</v>
          </cell>
          <cell r="E827" t="str">
            <v>WA</v>
          </cell>
          <cell r="F827" t="str">
            <v>993209788</v>
          </cell>
        </row>
        <row r="828">
          <cell r="A828" t="str">
            <v>076857</v>
          </cell>
          <cell r="B828" t="str">
            <v>THACKREY &amp; CO.</v>
          </cell>
          <cell r="C828" t="str">
            <v>240 OVERLOOK DR</v>
          </cell>
          <cell r="D828" t="str">
            <v>BOLINAS</v>
          </cell>
          <cell r="E828" t="str">
            <v>CA</v>
          </cell>
          <cell r="F828" t="str">
            <v>949240000</v>
          </cell>
        </row>
        <row r="829">
          <cell r="A829" t="str">
            <v>081897</v>
          </cell>
          <cell r="B829" t="str">
            <v>THE BEER ESSENTIALS / LIL' BROWN JUG / CHRIST</v>
          </cell>
          <cell r="C829" t="str">
            <v>2624 S 112TH ST STE E-1</v>
          </cell>
          <cell r="D829" t="str">
            <v>LAKEWOOD</v>
          </cell>
          <cell r="E829" t="str">
            <v>WA</v>
          </cell>
          <cell r="F829" t="str">
            <v>984998890</v>
          </cell>
        </row>
        <row r="830">
          <cell r="A830" t="str">
            <v>076417</v>
          </cell>
          <cell r="B830" t="str">
            <v>THE DUNDEE WINE COMPANY</v>
          </cell>
          <cell r="C830" t="str">
            <v>691 HWY 99 W</v>
          </cell>
          <cell r="D830" t="str">
            <v>DUNDEE</v>
          </cell>
          <cell r="E830" t="str">
            <v>OR</v>
          </cell>
          <cell r="F830" t="str">
            <v>971150000</v>
          </cell>
        </row>
        <row r="831">
          <cell r="A831" t="str">
            <v>079168</v>
          </cell>
          <cell r="B831" t="str">
            <v>THE FLYING PIG PUB AND BREWERY</v>
          </cell>
          <cell r="C831" t="str">
            <v>2929 COLBY AVE</v>
          </cell>
          <cell r="D831" t="str">
            <v>EVERETT</v>
          </cell>
          <cell r="E831" t="str">
            <v>WA</v>
          </cell>
          <cell r="F831" t="str">
            <v>982014010</v>
          </cell>
        </row>
        <row r="832">
          <cell r="A832" t="str">
            <v>079620</v>
          </cell>
          <cell r="B832" t="str">
            <v>THE GREAT NORTHERN BREWING COMPANY</v>
          </cell>
          <cell r="C832" t="str">
            <v>2 CENTRAL AVE</v>
          </cell>
          <cell r="D832" t="str">
            <v>WHITEFISH</v>
          </cell>
          <cell r="E832" t="str">
            <v>MT</v>
          </cell>
          <cell r="F832" t="str">
            <v>599370000</v>
          </cell>
        </row>
        <row r="833">
          <cell r="A833" t="str">
            <v>073789</v>
          </cell>
          <cell r="B833" t="str">
            <v>THE HESS COLLECTION WINERY</v>
          </cell>
          <cell r="C833" t="str">
            <v>4411 REDWOOD RD</v>
          </cell>
          <cell r="D833" t="str">
            <v>NAPA</v>
          </cell>
          <cell r="E833" t="str">
            <v>CA</v>
          </cell>
          <cell r="F833" t="str">
            <v>945580000</v>
          </cell>
        </row>
        <row r="834">
          <cell r="A834" t="str">
            <v>082188</v>
          </cell>
          <cell r="B834" t="str">
            <v>THE INDEPENDENCE WINE COMPANY</v>
          </cell>
          <cell r="C834" t="str">
            <v>5828 ORCUTT RD</v>
          </cell>
          <cell r="D834" t="str">
            <v>SAN LUIS OBISPO</v>
          </cell>
          <cell r="E834" t="str">
            <v>CA</v>
          </cell>
          <cell r="F834" t="str">
            <v>934018381</v>
          </cell>
        </row>
        <row r="835">
          <cell r="A835" t="str">
            <v>076767</v>
          </cell>
          <cell r="B835" t="str">
            <v>THE KAUFER CO., INC.</v>
          </cell>
          <cell r="C835" t="str">
            <v>901 HARRISON</v>
          </cell>
          <cell r="D835" t="str">
            <v>SEATTLE</v>
          </cell>
          <cell r="E835" t="str">
            <v>WA</v>
          </cell>
          <cell r="F835" t="str">
            <v>981095202</v>
          </cell>
        </row>
        <row r="836">
          <cell r="A836" t="str">
            <v>081810</v>
          </cell>
          <cell r="B836" t="str">
            <v>THE LAGUNITAS BREWING COMPANY</v>
          </cell>
          <cell r="C836" t="str">
            <v>1280 N MCDOWELL BLVD</v>
          </cell>
          <cell r="D836" t="str">
            <v>PETALUMA</v>
          </cell>
          <cell r="E836" t="str">
            <v>CA</v>
          </cell>
          <cell r="F836" t="str">
            <v>949540000</v>
          </cell>
        </row>
        <row r="837">
          <cell r="A837" t="str">
            <v>369603</v>
          </cell>
          <cell r="B837" t="str">
            <v>THE LEAVENWORTH BREWERY</v>
          </cell>
          <cell r="C837" t="str">
            <v>636 FRONT STREET</v>
          </cell>
          <cell r="D837" t="str">
            <v>LEAVENWORTH</v>
          </cell>
          <cell r="E837" t="str">
            <v>WA</v>
          </cell>
          <cell r="F837" t="str">
            <v>988261323</v>
          </cell>
        </row>
        <row r="838">
          <cell r="A838" t="str">
            <v>079788</v>
          </cell>
          <cell r="B838" t="str">
            <v>THE LION BREWERY</v>
          </cell>
          <cell r="C838" t="str">
            <v>5-6 HART ST</v>
          </cell>
          <cell r="D838" t="str">
            <v>WILKES-BARRE</v>
          </cell>
          <cell r="E838" t="str">
            <v>PA</v>
          </cell>
          <cell r="F838" t="str">
            <v>187050000</v>
          </cell>
        </row>
        <row r="839">
          <cell r="A839" t="str">
            <v>080663</v>
          </cell>
          <cell r="B839" t="str">
            <v>THE MEEKER VINEYARD</v>
          </cell>
          <cell r="C839" t="str">
            <v>9711 W DRY CREEK RD</v>
          </cell>
          <cell r="D839" t="str">
            <v>HEALDSBURG</v>
          </cell>
          <cell r="E839" t="str">
            <v>CA</v>
          </cell>
          <cell r="F839" t="str">
            <v>954489742</v>
          </cell>
        </row>
        <row r="840">
          <cell r="A840" t="str">
            <v>080179</v>
          </cell>
          <cell r="B840" t="str">
            <v>THE MICRO BEER CLUB</v>
          </cell>
          <cell r="C840" t="str">
            <v>16610 153RD ST SE</v>
          </cell>
          <cell r="D840" t="str">
            <v>MONROE</v>
          </cell>
          <cell r="E840" t="str">
            <v>WA</v>
          </cell>
          <cell r="F840" t="str">
            <v>98272</v>
          </cell>
        </row>
        <row r="841">
          <cell r="A841" t="str">
            <v>072428</v>
          </cell>
          <cell r="B841" t="str">
            <v>THE NORTHWEST TRADING GROUP</v>
          </cell>
          <cell r="C841" t="str">
            <v>4231 91ST AVE NE</v>
          </cell>
          <cell r="D841" t="str">
            <v>BELLEVUE</v>
          </cell>
          <cell r="E841" t="str">
            <v>WA</v>
          </cell>
          <cell r="F841" t="str">
            <v>980040000</v>
          </cell>
        </row>
        <row r="842">
          <cell r="A842" t="str">
            <v>071771</v>
          </cell>
          <cell r="B842" t="str">
            <v>THE R.H. PHILLIPS VINEYARD</v>
          </cell>
          <cell r="C842" t="str">
            <v>26836 COUNTY ROAD 12A</v>
          </cell>
          <cell r="D842" t="str">
            <v>ESPARTO</v>
          </cell>
          <cell r="E842" t="str">
            <v>CA</v>
          </cell>
          <cell r="F842" t="str">
            <v>956272139</v>
          </cell>
        </row>
        <row r="843">
          <cell r="A843" t="str">
            <v>076798</v>
          </cell>
          <cell r="B843" t="str">
            <v>THE SEAGRAM BEVERAGE COMPANY</v>
          </cell>
          <cell r="C843" t="str">
            <v>7 RIDGE AVE</v>
          </cell>
          <cell r="D843" t="str">
            <v>LAWRENCEBURG</v>
          </cell>
          <cell r="E843" t="str">
            <v>IN</v>
          </cell>
          <cell r="F843" t="str">
            <v>490250000</v>
          </cell>
        </row>
        <row r="844">
          <cell r="A844" t="str">
            <v>080979</v>
          </cell>
          <cell r="B844" t="str">
            <v>THE SKY RIVER MEADERY</v>
          </cell>
          <cell r="C844" t="str">
            <v>32533 CASCADE VIEW DR</v>
          </cell>
          <cell r="D844" t="str">
            <v>SULTAN</v>
          </cell>
          <cell r="E844" t="str">
            <v>WA</v>
          </cell>
          <cell r="F844" t="str">
            <v>982940000</v>
          </cell>
        </row>
        <row r="845">
          <cell r="A845" t="str">
            <v>080648</v>
          </cell>
          <cell r="B845" t="str">
            <v>THE SLEEPING GIANT BREWING COMPANY, LLC</v>
          </cell>
          <cell r="C845" t="str">
            <v>939 GETCHELL ST</v>
          </cell>
          <cell r="D845" t="str">
            <v>HELENA</v>
          </cell>
          <cell r="E845" t="str">
            <v>MT</v>
          </cell>
          <cell r="F845" t="str">
            <v>596010000</v>
          </cell>
        </row>
        <row r="846">
          <cell r="A846" t="str">
            <v>357043</v>
          </cell>
          <cell r="B846" t="str">
            <v>THE WINE GROUP, INC.</v>
          </cell>
          <cell r="C846" t="str">
            <v>17000 E HWY 120</v>
          </cell>
          <cell r="D846" t="str">
            <v>RIPON</v>
          </cell>
          <cell r="E846" t="str">
            <v>CA</v>
          </cell>
          <cell r="F846" t="str">
            <v>953660897</v>
          </cell>
        </row>
        <row r="847">
          <cell r="A847" t="str">
            <v>072331</v>
          </cell>
          <cell r="B847" t="str">
            <v>THOMAS FOGARTY WINERY</v>
          </cell>
          <cell r="C847" t="str">
            <v>5937 ALPINE RD</v>
          </cell>
          <cell r="D847" t="str">
            <v>PORTOLA VALLEY</v>
          </cell>
          <cell r="E847" t="str">
            <v>CA</v>
          </cell>
          <cell r="F847" t="str">
            <v>940250000</v>
          </cell>
        </row>
        <row r="848">
          <cell r="A848" t="str">
            <v>072419</v>
          </cell>
          <cell r="B848" t="str">
            <v>THORNTON WINERY</v>
          </cell>
          <cell r="C848" t="str">
            <v>32575 RANCHO CALIFORNIA RD</v>
          </cell>
          <cell r="D848" t="str">
            <v>TEMECULA</v>
          </cell>
          <cell r="E848" t="str">
            <v>CA</v>
          </cell>
          <cell r="F848" t="str">
            <v>92591</v>
          </cell>
        </row>
        <row r="849">
          <cell r="A849" t="str">
            <v>082237</v>
          </cell>
          <cell r="B849" t="str">
            <v>THUNDER MOUNTAIN, LLC</v>
          </cell>
          <cell r="C849" t="str">
            <v>1717 VINE HILL RD</v>
          </cell>
          <cell r="D849" t="str">
            <v>SANTA CRUZ</v>
          </cell>
          <cell r="E849" t="str">
            <v>CA</v>
          </cell>
          <cell r="F849" t="str">
            <v>950659703</v>
          </cell>
        </row>
        <row r="850">
          <cell r="A850" t="str">
            <v>079715</v>
          </cell>
          <cell r="B850" t="str">
            <v>THURSTON WOLFE</v>
          </cell>
          <cell r="C850" t="str">
            <v>2880 LEE RD  SUITE C</v>
          </cell>
          <cell r="D850" t="str">
            <v>PROSSER</v>
          </cell>
          <cell r="E850" t="str">
            <v>WA</v>
          </cell>
          <cell r="F850" t="str">
            <v>993500000</v>
          </cell>
        </row>
        <row r="851">
          <cell r="A851" t="str">
            <v>081443</v>
          </cell>
          <cell r="B851" t="str">
            <v>TIR-NA-NOG IRISH PUB</v>
          </cell>
          <cell r="C851" t="str">
            <v>801 1ST AVE</v>
          </cell>
          <cell r="D851" t="str">
            <v>SEATTLE</v>
          </cell>
          <cell r="E851" t="str">
            <v>WA</v>
          </cell>
          <cell r="F851" t="str">
            <v>981010000</v>
          </cell>
        </row>
        <row r="852">
          <cell r="A852" t="str">
            <v>080911</v>
          </cell>
          <cell r="B852" t="str">
            <v>TITUS VINEYARDS</v>
          </cell>
          <cell r="C852" t="str">
            <v>3264 EHLERS LN</v>
          </cell>
          <cell r="D852" t="str">
            <v>ST HELENA</v>
          </cell>
          <cell r="E852" t="str">
            <v>CA</v>
          </cell>
          <cell r="F852" t="str">
            <v>945749657</v>
          </cell>
        </row>
        <row r="853">
          <cell r="A853" t="str">
            <v>079075</v>
          </cell>
          <cell r="B853" t="str">
            <v>TOAD HOLLOW VINEYARDS</v>
          </cell>
          <cell r="C853" t="str">
            <v>4024 WESTSIDE RD</v>
          </cell>
          <cell r="D853" t="str">
            <v>HEALDSBURG</v>
          </cell>
          <cell r="E853" t="str">
            <v>CA</v>
          </cell>
          <cell r="F853" t="str">
            <v>954480000</v>
          </cell>
        </row>
        <row r="854">
          <cell r="A854" t="str">
            <v>366844</v>
          </cell>
          <cell r="B854" t="str">
            <v>TORII MOR WINERY</v>
          </cell>
          <cell r="C854" t="str">
            <v>905 E 10TH AVE SP 2, 3 &amp; 4</v>
          </cell>
          <cell r="D854" t="str">
            <v>MCMINNVILLE</v>
          </cell>
          <cell r="E854" t="str">
            <v>OR</v>
          </cell>
          <cell r="F854" t="str">
            <v>971280000</v>
          </cell>
        </row>
        <row r="855">
          <cell r="A855" t="str">
            <v>080465</v>
          </cell>
          <cell r="B855" t="str">
            <v>TOWER GROVE VINTNERS</v>
          </cell>
          <cell r="C855" t="str">
            <v>453 DEUTZ DR STE A</v>
          </cell>
          <cell r="D855" t="str">
            <v>ARROYO GRANDE</v>
          </cell>
          <cell r="E855" t="str">
            <v>CA</v>
          </cell>
          <cell r="F855" t="str">
            <v>934200000</v>
          </cell>
        </row>
        <row r="856">
          <cell r="A856" t="str">
            <v>081844</v>
          </cell>
          <cell r="B856" t="str">
            <v>TOWNSHEND CELLAR</v>
          </cell>
          <cell r="C856" t="str">
            <v>16112 N GREENBLUFF RD</v>
          </cell>
          <cell r="D856" t="str">
            <v>COLBERT</v>
          </cell>
          <cell r="E856" t="str">
            <v>WA</v>
          </cell>
          <cell r="F856" t="str">
            <v>990059526</v>
          </cell>
        </row>
        <row r="857">
          <cell r="A857" t="str">
            <v>081661</v>
          </cell>
          <cell r="B857" t="str">
            <v>TREANA WINERY</v>
          </cell>
          <cell r="C857" t="str">
            <v>2175 ARBOR RD</v>
          </cell>
          <cell r="D857" t="str">
            <v>PASO ROBLES</v>
          </cell>
          <cell r="E857" t="str">
            <v>CA</v>
          </cell>
          <cell r="F857" t="str">
            <v>934469669</v>
          </cell>
        </row>
        <row r="858">
          <cell r="A858" t="str">
            <v>364198</v>
          </cell>
          <cell r="B858" t="str">
            <v>TREFETHEN VINEYARDS</v>
          </cell>
          <cell r="C858" t="str">
            <v>1160 OAK KNOLL AVENUE</v>
          </cell>
          <cell r="D858" t="str">
            <v>NAPA</v>
          </cell>
          <cell r="E858" t="str">
            <v>CA</v>
          </cell>
          <cell r="F858" t="str">
            <v>945580000</v>
          </cell>
        </row>
        <row r="859">
          <cell r="A859" t="str">
            <v>366510</v>
          </cell>
          <cell r="B859" t="str">
            <v>TRENTADUE WINERY</v>
          </cell>
          <cell r="C859" t="str">
            <v>19170 OLD REDWOOD HWY N</v>
          </cell>
          <cell r="D859" t="str">
            <v>GEYSERVILLE</v>
          </cell>
          <cell r="E859" t="str">
            <v>CA</v>
          </cell>
          <cell r="F859" t="str">
            <v>954419603</v>
          </cell>
        </row>
        <row r="860">
          <cell r="A860" t="str">
            <v>364363</v>
          </cell>
          <cell r="B860" t="str">
            <v>TRIPP DISTRIBUTING</v>
          </cell>
          <cell r="C860" t="str">
            <v>331 LOUIS PERRAS RD S</v>
          </cell>
          <cell r="D860" t="str">
            <v>COLVILLE</v>
          </cell>
          <cell r="E860" t="str">
            <v>WA</v>
          </cell>
          <cell r="F860" t="str">
            <v>991140086</v>
          </cell>
        </row>
        <row r="861">
          <cell r="A861" t="str">
            <v>077252</v>
          </cell>
          <cell r="B861" t="str">
            <v>TRUCHARD VINEYARDS</v>
          </cell>
          <cell r="C861" t="str">
            <v>3234 OLD SONOMA RD</v>
          </cell>
          <cell r="D861" t="str">
            <v>NAPA</v>
          </cell>
          <cell r="E861" t="str">
            <v>CA</v>
          </cell>
          <cell r="F861" t="str">
            <v>945599701</v>
          </cell>
        </row>
        <row r="862">
          <cell r="A862" t="str">
            <v>364217</v>
          </cell>
          <cell r="B862" t="str">
            <v>TUCKER CELLARS</v>
          </cell>
          <cell r="C862" t="str">
            <v>70 RAY ROAD</v>
          </cell>
          <cell r="D862" t="str">
            <v>SUNNYSIDE</v>
          </cell>
          <cell r="E862" t="str">
            <v>WA</v>
          </cell>
          <cell r="F862" t="str">
            <v>989449424</v>
          </cell>
        </row>
        <row r="863">
          <cell r="A863" t="str">
            <v>369109</v>
          </cell>
          <cell r="B863" t="str">
            <v>TUDAL WINERY</v>
          </cell>
          <cell r="C863" t="str">
            <v>1015 BIG TREE RD</v>
          </cell>
          <cell r="D863" t="str">
            <v>ST HELENA</v>
          </cell>
          <cell r="E863" t="str">
            <v>CA</v>
          </cell>
          <cell r="F863" t="str">
            <v>945749711</v>
          </cell>
        </row>
        <row r="864">
          <cell r="A864" t="str">
            <v>369164</v>
          </cell>
          <cell r="B864" t="str">
            <v>TURLEY WINE CELLARS</v>
          </cell>
          <cell r="C864" t="str">
            <v>3358 ST HELENA HWY</v>
          </cell>
          <cell r="D864" t="str">
            <v>ST HELENA</v>
          </cell>
          <cell r="E864" t="str">
            <v>CA</v>
          </cell>
          <cell r="F864" t="str">
            <v>945749660</v>
          </cell>
        </row>
        <row r="865">
          <cell r="A865" t="str">
            <v>078950</v>
          </cell>
          <cell r="B865" t="str">
            <v>TURNBULL WINE CELLARS</v>
          </cell>
          <cell r="C865" t="str">
            <v>8210 ST HELENA HWY</v>
          </cell>
          <cell r="D865" t="str">
            <v>NAPA</v>
          </cell>
          <cell r="E865" t="str">
            <v>CA</v>
          </cell>
          <cell r="F865" t="str">
            <v>945580000</v>
          </cell>
        </row>
        <row r="866">
          <cell r="A866" t="str">
            <v>077986</v>
          </cell>
          <cell r="B866" t="str">
            <v>TWIN RIVERS BREWING CO.</v>
          </cell>
          <cell r="C866" t="str">
            <v>104 N LEWIS ST</v>
          </cell>
          <cell r="D866" t="str">
            <v>MONROE</v>
          </cell>
          <cell r="E866" t="str">
            <v>WA</v>
          </cell>
          <cell r="F866" t="str">
            <v>982720000</v>
          </cell>
        </row>
        <row r="867">
          <cell r="A867" t="str">
            <v>073096</v>
          </cell>
          <cell r="B867" t="str">
            <v>TYEE WINE CELLARS</v>
          </cell>
          <cell r="C867" t="str">
            <v>26335 GREENBERRY RD</v>
          </cell>
          <cell r="D867" t="str">
            <v>CORVALLIS</v>
          </cell>
          <cell r="E867" t="str">
            <v>OR</v>
          </cell>
          <cell r="F867" t="str">
            <v>973339534</v>
          </cell>
        </row>
        <row r="868">
          <cell r="A868" t="str">
            <v>357208</v>
          </cell>
          <cell r="B868" t="str">
            <v>UDV NORTH AMERICA</v>
          </cell>
          <cell r="C868" t="str">
            <v>1960 ST HELENA HWY</v>
          </cell>
          <cell r="D868" t="str">
            <v>RUTHERFORD</v>
          </cell>
          <cell r="E868" t="str">
            <v>CA</v>
          </cell>
          <cell r="F868" t="str">
            <v>945730000</v>
          </cell>
        </row>
        <row r="869">
          <cell r="A869" t="str">
            <v>077782</v>
          </cell>
          <cell r="B869" t="str">
            <v>UMPQUA VALLEY WINERY</v>
          </cell>
          <cell r="C869" t="str">
            <v>340 BUSENBARK LN</v>
          </cell>
          <cell r="D869" t="str">
            <v>ROSEBURG</v>
          </cell>
          <cell r="E869" t="str">
            <v>OR</v>
          </cell>
          <cell r="F869" t="str">
            <v>974709611</v>
          </cell>
        </row>
        <row r="870">
          <cell r="A870" t="str">
            <v>079318</v>
          </cell>
          <cell r="B870" t="str">
            <v>UNIQUE WINE COMPANY, INC.</v>
          </cell>
          <cell r="C870" t="str">
            <v>940 THOMAS AVE SW</v>
          </cell>
          <cell r="D870" t="str">
            <v>RENTON</v>
          </cell>
          <cell r="E870" t="str">
            <v>WA</v>
          </cell>
          <cell r="F870" t="str">
            <v>980552930</v>
          </cell>
        </row>
        <row r="871">
          <cell r="A871" t="str">
            <v>355580</v>
          </cell>
          <cell r="B871" t="str">
            <v>UNITED DISTRIBUTORS</v>
          </cell>
          <cell r="C871" t="str">
            <v>520 E 1ST ST</v>
          </cell>
          <cell r="D871" t="str">
            <v>PORT ANGELES</v>
          </cell>
          <cell r="E871" t="str">
            <v>WA</v>
          </cell>
          <cell r="F871" t="str">
            <v>983623302</v>
          </cell>
        </row>
        <row r="872">
          <cell r="A872" t="str">
            <v>082046</v>
          </cell>
          <cell r="B872" t="str">
            <v>UNITED STATES BEVERAGE, L.L.C.</v>
          </cell>
          <cell r="C872" t="str">
            <v>700 CANAL ST</v>
          </cell>
          <cell r="D872" t="str">
            <v>STAMFORD</v>
          </cell>
          <cell r="E872" t="str">
            <v>CT</v>
          </cell>
          <cell r="F872" t="str">
            <v>069025921</v>
          </cell>
        </row>
        <row r="873">
          <cell r="A873" t="str">
            <v>081951</v>
          </cell>
          <cell r="B873" t="str">
            <v>UNTI VINEYARDS</v>
          </cell>
          <cell r="C873" t="str">
            <v>4202 DRYCREEK RD</v>
          </cell>
          <cell r="D873" t="str">
            <v>HEALDSBURG</v>
          </cell>
          <cell r="E873" t="str">
            <v>CA</v>
          </cell>
          <cell r="F873" t="str">
            <v>954481463</v>
          </cell>
        </row>
        <row r="874">
          <cell r="A874" t="str">
            <v>074182</v>
          </cell>
          <cell r="B874" t="str">
            <v>VALLEY BEVERAGE CO.</v>
          </cell>
          <cell r="C874" t="str">
            <v>906 PORT DR</v>
          </cell>
          <cell r="D874" t="str">
            <v>CLARKSTON</v>
          </cell>
          <cell r="E874" t="str">
            <v>WA</v>
          </cell>
          <cell r="F874" t="str">
            <v>994031845</v>
          </cell>
        </row>
        <row r="875">
          <cell r="A875" t="str">
            <v>079733</v>
          </cell>
          <cell r="B875" t="str">
            <v>VALLEY BEVERAGE COMPANY</v>
          </cell>
          <cell r="C875" t="str">
            <v>1215 W POPLAR</v>
          </cell>
          <cell r="D875" t="str">
            <v>WALLA WALLA</v>
          </cell>
          <cell r="E875" t="str">
            <v>WA</v>
          </cell>
          <cell r="F875" t="str">
            <v>993622780</v>
          </cell>
        </row>
        <row r="876">
          <cell r="A876" t="str">
            <v>368530</v>
          </cell>
          <cell r="B876" t="str">
            <v>VALLEY VIEW WINERY</v>
          </cell>
          <cell r="C876" t="str">
            <v>1000 APPLEGATE ROAD</v>
          </cell>
          <cell r="D876" t="str">
            <v>JACKSONVILLE</v>
          </cell>
          <cell r="E876" t="str">
            <v>OR</v>
          </cell>
          <cell r="F876" t="str">
            <v>975300000</v>
          </cell>
        </row>
        <row r="877">
          <cell r="A877" t="str">
            <v>077921</v>
          </cell>
          <cell r="B877" t="str">
            <v>VANCOUVER BREWING COMPANY</v>
          </cell>
          <cell r="C877" t="str">
            <v>8513 NE HWY 99</v>
          </cell>
          <cell r="D877" t="str">
            <v>VANCOUVER</v>
          </cell>
          <cell r="E877" t="str">
            <v>WA</v>
          </cell>
          <cell r="F877" t="str">
            <v>986658822</v>
          </cell>
        </row>
        <row r="878">
          <cell r="A878" t="str">
            <v>074540</v>
          </cell>
          <cell r="B878" t="str">
            <v>VASHON WINERY</v>
          </cell>
          <cell r="C878" t="str">
            <v>12629 SW CEMETERY RD</v>
          </cell>
          <cell r="D878" t="str">
            <v>VASHON ISLAND</v>
          </cell>
          <cell r="E878" t="str">
            <v>WA</v>
          </cell>
          <cell r="F878" t="str">
            <v>980705511</v>
          </cell>
        </row>
        <row r="879">
          <cell r="A879" t="str">
            <v>369094</v>
          </cell>
          <cell r="B879" t="str">
            <v>VEHRS</v>
          </cell>
          <cell r="C879" t="str">
            <v>511-A N ELLA RD</v>
          </cell>
          <cell r="D879" t="str">
            <v>SPOKANE</v>
          </cell>
          <cell r="E879" t="str">
            <v>WA</v>
          </cell>
          <cell r="F879" t="str">
            <v>992122855</v>
          </cell>
        </row>
        <row r="880">
          <cell r="A880" t="str">
            <v>076818</v>
          </cell>
          <cell r="B880" t="str">
            <v>VENGE VINEYARDS</v>
          </cell>
          <cell r="C880" t="str">
            <v>7802 MONEY RD</v>
          </cell>
          <cell r="D880" t="str">
            <v>OAKVILLE</v>
          </cell>
          <cell r="E880" t="str">
            <v>CA</v>
          </cell>
          <cell r="F880" t="str">
            <v>945620000</v>
          </cell>
        </row>
        <row r="881">
          <cell r="A881" t="str">
            <v>364449</v>
          </cell>
          <cell r="B881" t="str">
            <v>VENTANA VINEYARDS</v>
          </cell>
          <cell r="C881" t="str">
            <v>2999 MONTEREY-SALINAS HWY</v>
          </cell>
          <cell r="D881" t="str">
            <v>MONTEREY</v>
          </cell>
          <cell r="E881" t="str">
            <v>CA</v>
          </cell>
          <cell r="F881" t="str">
            <v>939400000</v>
          </cell>
        </row>
        <row r="882">
          <cell r="A882" t="str">
            <v>080430</v>
          </cell>
          <cell r="B882" t="str">
            <v>VIADER VINEYARDS</v>
          </cell>
          <cell r="C882" t="str">
            <v>1120 DEER PARK RD</v>
          </cell>
          <cell r="D882" t="str">
            <v>ST HELENA</v>
          </cell>
          <cell r="E882" t="str">
            <v>CA</v>
          </cell>
          <cell r="F882" t="str">
            <v>945740000</v>
          </cell>
        </row>
        <row r="883">
          <cell r="A883" t="str">
            <v>368748</v>
          </cell>
          <cell r="B883" t="str">
            <v>VICHON WINERY</v>
          </cell>
          <cell r="C883" t="str">
            <v>1595 OAKVILLE GRADE</v>
          </cell>
          <cell r="D883" t="str">
            <v>OAKVILLE</v>
          </cell>
          <cell r="E883" t="str">
            <v>CA</v>
          </cell>
          <cell r="F883" t="str">
            <v>945620363</v>
          </cell>
        </row>
        <row r="884">
          <cell r="A884" t="str">
            <v>081357</v>
          </cell>
          <cell r="B884" t="str">
            <v>VICKERS VINEYARD</v>
          </cell>
          <cell r="C884" t="str">
            <v>15646 SUNNYSLOPE RD</v>
          </cell>
          <cell r="D884" t="str">
            <v>CALDWELL</v>
          </cell>
          <cell r="E884" t="str">
            <v>ID</v>
          </cell>
          <cell r="F884" t="str">
            <v>836070000</v>
          </cell>
        </row>
        <row r="885">
          <cell r="A885" t="str">
            <v>080385</v>
          </cell>
          <cell r="B885" t="str">
            <v>VIGIL VINEYARD</v>
          </cell>
          <cell r="C885" t="str">
            <v>3340 HWY 128</v>
          </cell>
          <cell r="D885" t="str">
            <v>CALISTOGA</v>
          </cell>
          <cell r="E885" t="str">
            <v>CA</v>
          </cell>
          <cell r="F885" t="str">
            <v>94515</v>
          </cell>
        </row>
        <row r="886">
          <cell r="A886" t="str">
            <v>362468</v>
          </cell>
          <cell r="B886" t="str">
            <v>VILLA MT. EDEN WINERY</v>
          </cell>
          <cell r="C886" t="str">
            <v>620 OAKVILLE CROSSROAD</v>
          </cell>
          <cell r="D886" t="str">
            <v>OAKVILLE</v>
          </cell>
          <cell r="E886" t="str">
            <v>CA</v>
          </cell>
          <cell r="F886" t="str">
            <v>945620000</v>
          </cell>
        </row>
        <row r="887">
          <cell r="A887" t="str">
            <v>361804</v>
          </cell>
          <cell r="B887" t="str">
            <v>VINEBURG WINE CO.</v>
          </cell>
          <cell r="C887" t="str">
            <v>3775 THORNSBERRY ROAD SONOMA</v>
          </cell>
          <cell r="D887" t="str">
            <v>VINEBURG</v>
          </cell>
          <cell r="E887" t="str">
            <v>CA</v>
          </cell>
          <cell r="F887" t="str">
            <v>954870000</v>
          </cell>
        </row>
        <row r="888">
          <cell r="A888" t="str">
            <v>080569</v>
          </cell>
          <cell r="B888" t="str">
            <v>VINIFERA NW</v>
          </cell>
          <cell r="C888" t="str">
            <v>2535 CRITES ST SW #3</v>
          </cell>
          <cell r="D888" t="str">
            <v>TUMWATER</v>
          </cell>
          <cell r="E888" t="str">
            <v>WA</v>
          </cell>
          <cell r="F888" t="str">
            <v>985120000</v>
          </cell>
        </row>
        <row r="889">
          <cell r="A889" t="str">
            <v>072439</v>
          </cell>
          <cell r="B889" t="str">
            <v>VINTAGE BISTRO</v>
          </cell>
          <cell r="C889" t="str">
            <v>1329 COMMERCE AVE</v>
          </cell>
          <cell r="D889" t="str">
            <v>LONGVIEW</v>
          </cell>
          <cell r="E889" t="str">
            <v>WA</v>
          </cell>
          <cell r="F889" t="str">
            <v>986323717</v>
          </cell>
        </row>
        <row r="890">
          <cell r="A890" t="str">
            <v>080623</v>
          </cell>
          <cell r="B890" t="str">
            <v>VINTAGE NEW WORLD</v>
          </cell>
          <cell r="C890" t="str">
            <v>1011 WESTERN AVE SUITE 910</v>
          </cell>
          <cell r="D890" t="str">
            <v>SEATTLE</v>
          </cell>
          <cell r="E890" t="str">
            <v>WA</v>
          </cell>
          <cell r="F890" t="str">
            <v>981041040</v>
          </cell>
        </row>
        <row r="891">
          <cell r="A891" t="str">
            <v>355593</v>
          </cell>
          <cell r="B891" t="str">
            <v>VINTNERS COMPANY</v>
          </cell>
          <cell r="C891" t="str">
            <v>844 E TRENT AVE</v>
          </cell>
          <cell r="D891" t="str">
            <v>SPOKANE</v>
          </cell>
          <cell r="E891" t="str">
            <v>WA</v>
          </cell>
          <cell r="F891" t="str">
            <v>992022159</v>
          </cell>
        </row>
        <row r="892">
          <cell r="A892" t="str">
            <v>078873</v>
          </cell>
          <cell r="B892" t="str">
            <v>VINUM INTERNATIONAL</v>
          </cell>
          <cell r="C892" t="str">
            <v>1345 HENRY RD</v>
          </cell>
          <cell r="D892" t="str">
            <v>NAPA</v>
          </cell>
          <cell r="E892" t="str">
            <v>CA</v>
          </cell>
          <cell r="F892" t="str">
            <v>945580000</v>
          </cell>
        </row>
        <row r="893">
          <cell r="A893" t="str">
            <v>080768</v>
          </cell>
          <cell r="B893" t="str">
            <v>VOLKER EISELE</v>
          </cell>
          <cell r="C893" t="str">
            <v>3080 LOWER CHILES VALLEY RD</v>
          </cell>
          <cell r="D893" t="str">
            <v>ST HELENA</v>
          </cell>
          <cell r="E893" t="str">
            <v>CA</v>
          </cell>
          <cell r="F893" t="str">
            <v>945749632</v>
          </cell>
        </row>
        <row r="894">
          <cell r="A894" t="str">
            <v>082069</v>
          </cell>
          <cell r="B894" t="str">
            <v>VON STRASSER WINERY</v>
          </cell>
          <cell r="C894" t="str">
            <v>1510 DIAMOND MOUNTAIN RD</v>
          </cell>
          <cell r="D894" t="str">
            <v>CALISTOGA</v>
          </cell>
          <cell r="E894" t="str">
            <v>CA</v>
          </cell>
          <cell r="F894" t="str">
            <v>945159634</v>
          </cell>
        </row>
        <row r="895">
          <cell r="A895" t="str">
            <v>078369</v>
          </cell>
          <cell r="B895" t="str">
            <v>W. HOGUE VINEYARDS</v>
          </cell>
          <cell r="C895" t="str">
            <v>1450 SILVERADO TRAIL</v>
          </cell>
          <cell r="D895" t="str">
            <v>RUTHERFORD</v>
          </cell>
          <cell r="E895" t="str">
            <v>CA</v>
          </cell>
          <cell r="F895" t="str">
            <v>945730000</v>
          </cell>
        </row>
        <row r="896">
          <cell r="A896" t="str">
            <v>071331</v>
          </cell>
          <cell r="B896" t="str">
            <v>WALLA WALLA VINTNERS</v>
          </cell>
          <cell r="C896" t="str">
            <v>RR 4 BOX 254B</v>
          </cell>
          <cell r="D896" t="str">
            <v>WALLA WALLA</v>
          </cell>
          <cell r="E896" t="str">
            <v>WA</v>
          </cell>
          <cell r="F896" t="str">
            <v>993620000</v>
          </cell>
        </row>
        <row r="897">
          <cell r="A897" t="str">
            <v>080147</v>
          </cell>
          <cell r="B897" t="str">
            <v>WASHINGTON APPLE CIDER COMPANY, L.L.C.</v>
          </cell>
          <cell r="C897" t="str">
            <v>16315 EAST TEMPLE RD</v>
          </cell>
          <cell r="D897" t="str">
            <v>SPOKANE</v>
          </cell>
          <cell r="E897" t="str">
            <v>WA</v>
          </cell>
          <cell r="F897" t="str">
            <v>992070000</v>
          </cell>
        </row>
        <row r="898">
          <cell r="A898" t="str">
            <v>073787</v>
          </cell>
          <cell r="B898" t="str">
            <v>WASHINGTON HILLS CELLARS</v>
          </cell>
          <cell r="C898" t="str">
            <v>111 E LINCOLN  #B</v>
          </cell>
          <cell r="D898" t="str">
            <v>SUNNYSIDE</v>
          </cell>
          <cell r="E898" t="str">
            <v>WA</v>
          </cell>
          <cell r="F898" t="str">
            <v>989440000</v>
          </cell>
        </row>
        <row r="899">
          <cell r="A899" t="str">
            <v>073431</v>
          </cell>
          <cell r="B899" t="str">
            <v>WASHINGTON WINE AND BEVERAGE CO.</v>
          </cell>
          <cell r="C899" t="str">
            <v>17616 15TH AVE SE STE 106B</v>
          </cell>
          <cell r="D899" t="str">
            <v>BOTHELL</v>
          </cell>
          <cell r="E899" t="str">
            <v>WA</v>
          </cell>
          <cell r="F899" t="str">
            <v>980126475</v>
          </cell>
        </row>
        <row r="900">
          <cell r="A900" t="str">
            <v>081199</v>
          </cell>
          <cell r="B900" t="str">
            <v>WASSON BROTHERS WINERY</v>
          </cell>
          <cell r="C900" t="str">
            <v>41901 HWY 26</v>
          </cell>
          <cell r="D900" t="str">
            <v>SANDY</v>
          </cell>
          <cell r="E900" t="str">
            <v>OR</v>
          </cell>
          <cell r="F900" t="str">
            <v>97055</v>
          </cell>
        </row>
        <row r="901">
          <cell r="A901" t="str">
            <v>081472</v>
          </cell>
          <cell r="B901" t="str">
            <v>WATERBROOK WINERY</v>
          </cell>
          <cell r="C901" t="str">
            <v>31 EAST MAIN ST</v>
          </cell>
          <cell r="D901" t="str">
            <v>WALLA WALLA</v>
          </cell>
          <cell r="E901" t="str">
            <v>WA</v>
          </cell>
          <cell r="F901" t="str">
            <v>993621921</v>
          </cell>
        </row>
        <row r="902">
          <cell r="A902" t="str">
            <v>369196</v>
          </cell>
          <cell r="B902" t="str">
            <v>WATERBROOK WINERY</v>
          </cell>
          <cell r="C902" t="str">
            <v>2784 MCDONALD RD</v>
          </cell>
          <cell r="D902" t="str">
            <v>TOUCHET</v>
          </cell>
          <cell r="E902" t="str">
            <v>WA</v>
          </cell>
          <cell r="F902" t="str">
            <v>993600000</v>
          </cell>
        </row>
        <row r="903">
          <cell r="A903" t="str">
            <v>358339</v>
          </cell>
          <cell r="B903" t="str">
            <v>WEIBEL CHAMPAGNE VINEYARDS</v>
          </cell>
          <cell r="C903" t="str">
            <v>GUILD AVE</v>
          </cell>
          <cell r="D903" t="str">
            <v>WOODBRIDGE</v>
          </cell>
          <cell r="E903" t="str">
            <v>CA</v>
          </cell>
          <cell r="F903" t="str">
            <v>952580000</v>
          </cell>
        </row>
        <row r="904">
          <cell r="A904" t="str">
            <v>356973</v>
          </cell>
          <cell r="B904" t="str">
            <v>WENTE BROS.</v>
          </cell>
          <cell r="C904" t="str">
            <v>5565 TESLA ROAD</v>
          </cell>
          <cell r="D904" t="str">
            <v>LIVERMORE</v>
          </cell>
          <cell r="E904" t="str">
            <v>CA</v>
          </cell>
          <cell r="F904" t="str">
            <v>945500000</v>
          </cell>
        </row>
        <row r="905">
          <cell r="A905" t="str">
            <v>362739</v>
          </cell>
          <cell r="B905" t="str">
            <v>WEST COAST DISTRIBUTORS</v>
          </cell>
          <cell r="C905" t="str">
            <v>26 S HANFORD ST</v>
          </cell>
          <cell r="D905" t="str">
            <v>SEATTLE</v>
          </cell>
          <cell r="E905" t="str">
            <v>WA</v>
          </cell>
          <cell r="F905" t="str">
            <v>981240000</v>
          </cell>
        </row>
        <row r="906">
          <cell r="A906" t="str">
            <v>357155</v>
          </cell>
          <cell r="B906" t="str">
            <v>WEST WIND BEVERAGE</v>
          </cell>
          <cell r="C906" t="str">
            <v>920 E STEUBEN</v>
          </cell>
          <cell r="D906" t="str">
            <v>BINGEN</v>
          </cell>
          <cell r="E906" t="str">
            <v>WA</v>
          </cell>
          <cell r="F906" t="str">
            <v>986050626</v>
          </cell>
        </row>
        <row r="907">
          <cell r="A907" t="str">
            <v>080394</v>
          </cell>
          <cell r="B907" t="str">
            <v>WESTERN BEER DISTRIBUTORS</v>
          </cell>
          <cell r="C907" t="str">
            <v>1402 PUYALLUP ST</v>
          </cell>
          <cell r="D907" t="str">
            <v>SUMNER</v>
          </cell>
          <cell r="E907" t="str">
            <v>WA</v>
          </cell>
          <cell r="F907" t="str">
            <v>983900000</v>
          </cell>
        </row>
        <row r="908">
          <cell r="A908" t="str">
            <v>077164</v>
          </cell>
          <cell r="B908" t="str">
            <v>WESTERN WASHINGTON BEVERAGE</v>
          </cell>
          <cell r="C908" t="str">
            <v>4201 6TH AVE S</v>
          </cell>
          <cell r="D908" t="str">
            <v>SEATTLE</v>
          </cell>
          <cell r="E908" t="str">
            <v>WA</v>
          </cell>
          <cell r="F908" t="str">
            <v>981081702</v>
          </cell>
        </row>
        <row r="909">
          <cell r="A909" t="str">
            <v>354357</v>
          </cell>
          <cell r="B909" t="str">
            <v>WESTERN WASHINGTON BEVERAGE</v>
          </cell>
          <cell r="C909" t="str">
            <v>245 BRUENN AVE</v>
          </cell>
          <cell r="D909" t="str">
            <v>BREMERTON</v>
          </cell>
          <cell r="E909" t="str">
            <v>WA</v>
          </cell>
          <cell r="F909" t="str">
            <v>983123107</v>
          </cell>
        </row>
        <row r="910">
          <cell r="A910" t="str">
            <v>079862</v>
          </cell>
          <cell r="B910" t="str">
            <v>WESTREY WINE CO.</v>
          </cell>
          <cell r="C910" t="str">
            <v>1065 E ALPINE ST</v>
          </cell>
          <cell r="D910" t="str">
            <v>MCMINNVILLE</v>
          </cell>
          <cell r="E910" t="str">
            <v>OR</v>
          </cell>
          <cell r="F910" t="str">
            <v>971280000</v>
          </cell>
        </row>
        <row r="911">
          <cell r="A911" t="str">
            <v>078331</v>
          </cell>
          <cell r="B911" t="str">
            <v>WHATCOM BREWERY</v>
          </cell>
          <cell r="C911" t="str">
            <v>2234 MAIN ST</v>
          </cell>
          <cell r="D911" t="str">
            <v>FERNDALE</v>
          </cell>
          <cell r="E911" t="str">
            <v>WA</v>
          </cell>
          <cell r="F911" t="str">
            <v>982480000</v>
          </cell>
        </row>
        <row r="912">
          <cell r="A912" t="str">
            <v>076854</v>
          </cell>
          <cell r="B912" t="str">
            <v>WHIDBEY ISLAND VINEYARD AND WINERY</v>
          </cell>
          <cell r="C912" t="str">
            <v>5237 S LANGLEY RD</v>
          </cell>
          <cell r="D912" t="str">
            <v>LANGLEY</v>
          </cell>
          <cell r="E912" t="str">
            <v>WA</v>
          </cell>
          <cell r="F912" t="str">
            <v>982600000</v>
          </cell>
        </row>
        <row r="913">
          <cell r="A913" t="str">
            <v>082250</v>
          </cell>
          <cell r="B913" t="str">
            <v>WHITE HERON CELLARS</v>
          </cell>
          <cell r="C913" t="str">
            <v>10035 STUHLMILLER RD</v>
          </cell>
          <cell r="D913" t="str">
            <v>QUINCY</v>
          </cell>
          <cell r="E913" t="str">
            <v>WA</v>
          </cell>
          <cell r="F913" t="str">
            <v>988480000</v>
          </cell>
        </row>
        <row r="914">
          <cell r="A914" t="str">
            <v>082087</v>
          </cell>
          <cell r="B914" t="str">
            <v>WHITE ROCK DISTILLERIES, INC</v>
          </cell>
          <cell r="C914" t="str">
            <v>21 SARATOGA ST</v>
          </cell>
          <cell r="D914" t="str">
            <v>LEWISTON</v>
          </cell>
          <cell r="E914" t="str">
            <v>ME</v>
          </cell>
          <cell r="F914" t="str">
            <v>042403527</v>
          </cell>
        </row>
        <row r="915">
          <cell r="A915" t="str">
            <v>369147</v>
          </cell>
          <cell r="B915" t="str">
            <v>WHITEHALL LANE WINERY</v>
          </cell>
          <cell r="C915" t="str">
            <v>1563 ST. HELENA HIGHWAY</v>
          </cell>
          <cell r="D915" t="str">
            <v>ST. HELENA</v>
          </cell>
          <cell r="E915" t="str">
            <v>CA</v>
          </cell>
          <cell r="F915" t="str">
            <v>945749775</v>
          </cell>
        </row>
        <row r="916">
          <cell r="A916" t="str">
            <v>081818</v>
          </cell>
          <cell r="B916" t="str">
            <v>WHITFORD CELLARS</v>
          </cell>
          <cell r="C916" t="str">
            <v>4047 E 3RD AVE</v>
          </cell>
          <cell r="D916" t="str">
            <v>NAPA</v>
          </cell>
          <cell r="E916" t="str">
            <v>CA</v>
          </cell>
          <cell r="F916" t="str">
            <v>945584011</v>
          </cell>
        </row>
        <row r="917">
          <cell r="A917" t="str">
            <v>071420</v>
          </cell>
          <cell r="B917" t="str">
            <v>WHITSTRAN BREWING CO.</v>
          </cell>
          <cell r="C917" t="str">
            <v>2880 LEE RD STE B</v>
          </cell>
          <cell r="D917" t="str">
            <v>PROSSER</v>
          </cell>
          <cell r="E917" t="str">
            <v>WA</v>
          </cell>
          <cell r="F917" t="str">
            <v>993500000</v>
          </cell>
        </row>
        <row r="918">
          <cell r="A918" t="str">
            <v>079655</v>
          </cell>
          <cell r="B918" t="str">
            <v>WIDGEON HILL WINERY</v>
          </cell>
          <cell r="C918" t="str">
            <v>278 WIDGEON HILL RD</v>
          </cell>
          <cell r="D918" t="str">
            <v>CHEHALIS</v>
          </cell>
          <cell r="E918" t="str">
            <v>WA</v>
          </cell>
          <cell r="F918" t="str">
            <v>98532</v>
          </cell>
        </row>
        <row r="919">
          <cell r="A919" t="str">
            <v>070987</v>
          </cell>
          <cell r="B919" t="str">
            <v>WIDMER BROTHERS BREWING COMPANY</v>
          </cell>
          <cell r="C919" t="str">
            <v>929 N RUSSELL</v>
          </cell>
          <cell r="D919" t="str">
            <v>PORTLAND</v>
          </cell>
          <cell r="E919" t="str">
            <v>OR</v>
          </cell>
          <cell r="F919" t="str">
            <v>972271733</v>
          </cell>
        </row>
        <row r="920">
          <cell r="A920" t="str">
            <v>081172</v>
          </cell>
          <cell r="B920" t="str">
            <v>WILD WINDS WINERY</v>
          </cell>
          <cell r="C920" t="str">
            <v>9092 JACKSON HILL RD SE</v>
          </cell>
          <cell r="D920" t="str">
            <v>SALEM</v>
          </cell>
          <cell r="E920" t="str">
            <v>OR</v>
          </cell>
          <cell r="F920" t="str">
            <v>973060000</v>
          </cell>
        </row>
        <row r="921">
          <cell r="A921" t="str">
            <v>079672</v>
          </cell>
          <cell r="B921" t="str">
            <v>WILLAKENZIE ESTATE</v>
          </cell>
          <cell r="C921" t="str">
            <v>19143 NE LAUGHLIN RD</v>
          </cell>
          <cell r="D921" t="str">
            <v>YAMHILL</v>
          </cell>
          <cell r="E921" t="str">
            <v>OR</v>
          </cell>
          <cell r="F921" t="str">
            <v>971488415</v>
          </cell>
        </row>
        <row r="922">
          <cell r="A922" t="str">
            <v>077009</v>
          </cell>
          <cell r="B922" t="str">
            <v>WILLAMETTE VALLEY VINEYARDS</v>
          </cell>
          <cell r="C922" t="str">
            <v>8800 ENCHANTED WAY SE</v>
          </cell>
          <cell r="D922" t="str">
            <v>TURNER</v>
          </cell>
          <cell r="E922" t="str">
            <v>OR</v>
          </cell>
          <cell r="F922" t="str">
            <v>973929580</v>
          </cell>
        </row>
        <row r="923">
          <cell r="A923" t="str">
            <v>079473</v>
          </cell>
          <cell r="B923" t="str">
            <v>WILLOW CREST</v>
          </cell>
          <cell r="C923" t="str">
            <v>135701 SNIPES RD</v>
          </cell>
          <cell r="D923" t="str">
            <v>PROSSER</v>
          </cell>
          <cell r="E923" t="str">
            <v>WA</v>
          </cell>
          <cell r="F923" t="str">
            <v>993500000</v>
          </cell>
        </row>
        <row r="924">
          <cell r="A924" t="str">
            <v>077945</v>
          </cell>
          <cell r="B924" t="str">
            <v>WILRIDGE WINERY</v>
          </cell>
          <cell r="C924" t="str">
            <v>1416 34TH AVE</v>
          </cell>
          <cell r="D924" t="str">
            <v>SEATTLE</v>
          </cell>
          <cell r="E924" t="str">
            <v>WA</v>
          </cell>
          <cell r="F924" t="str">
            <v>981220000</v>
          </cell>
        </row>
        <row r="925">
          <cell r="A925" t="str">
            <v>080616</v>
          </cell>
          <cell r="B925" t="str">
            <v>WILSON DANIELS, LTD.</v>
          </cell>
          <cell r="C925" t="str">
            <v>1230 SPRING ST</v>
          </cell>
          <cell r="D925" t="str">
            <v>ST HELENA</v>
          </cell>
          <cell r="E925" t="str">
            <v>CA</v>
          </cell>
          <cell r="F925" t="str">
            <v>945740000</v>
          </cell>
        </row>
        <row r="926">
          <cell r="A926" t="str">
            <v>071242</v>
          </cell>
          <cell r="B926" t="str">
            <v>WIND RIVER CELLARS</v>
          </cell>
          <cell r="C926" t="str">
            <v>196 SPRINGCREEK RD</v>
          </cell>
          <cell r="D926" t="str">
            <v>HUSUM</v>
          </cell>
          <cell r="E926" t="str">
            <v>WA</v>
          </cell>
          <cell r="F926" t="str">
            <v>986230000</v>
          </cell>
        </row>
        <row r="927">
          <cell r="A927" t="str">
            <v>080740</v>
          </cell>
          <cell r="B927" t="str">
            <v>WINDWARD VINEYARD</v>
          </cell>
          <cell r="C927" t="str">
            <v>1380 LIVE OAK RD</v>
          </cell>
          <cell r="D927" t="str">
            <v>PASO ROBLES</v>
          </cell>
          <cell r="E927" t="str">
            <v>CA</v>
          </cell>
          <cell r="F927" t="str">
            <v>934469637</v>
          </cell>
        </row>
        <row r="928">
          <cell r="A928" t="str">
            <v>081052</v>
          </cell>
          <cell r="B928" t="str">
            <v>WINE 1ST</v>
          </cell>
          <cell r="C928" t="str">
            <v>223 10TH AVE S</v>
          </cell>
          <cell r="D928" t="str">
            <v>KIRKLAND</v>
          </cell>
          <cell r="E928" t="str">
            <v>WA</v>
          </cell>
          <cell r="F928" t="str">
            <v>980330000</v>
          </cell>
        </row>
        <row r="929">
          <cell r="A929" t="str">
            <v>081320</v>
          </cell>
          <cell r="B929" t="str">
            <v>WINE PLUS</v>
          </cell>
          <cell r="C929" t="str">
            <v>3405 172ND ST NE #A-10</v>
          </cell>
          <cell r="D929" t="str">
            <v>ARLINGTON</v>
          </cell>
          <cell r="E929" t="str">
            <v>WA</v>
          </cell>
          <cell r="F929" t="str">
            <v>982237717</v>
          </cell>
        </row>
        <row r="930">
          <cell r="A930" t="str">
            <v>081483</v>
          </cell>
          <cell r="B930" t="str">
            <v>WINE SERVICES INTERNATIONAL, LTD.</v>
          </cell>
          <cell r="C930" t="str">
            <v>275 MENDELL ST</v>
          </cell>
          <cell r="D930" t="str">
            <v>SAN FRANCISCO</v>
          </cell>
          <cell r="E930" t="str">
            <v>CA</v>
          </cell>
          <cell r="F930" t="str">
            <v>941241709</v>
          </cell>
        </row>
        <row r="931">
          <cell r="A931" t="str">
            <v>078734</v>
          </cell>
          <cell r="B931" t="str">
            <v>WINEGLASS CELLARS</v>
          </cell>
          <cell r="C931" t="str">
            <v>260 N BONAIR RD</v>
          </cell>
          <cell r="D931" t="str">
            <v>ZILLAH</v>
          </cell>
          <cell r="E931" t="str">
            <v>WA</v>
          </cell>
          <cell r="F931" t="str">
            <v>989530000</v>
          </cell>
        </row>
        <row r="932">
          <cell r="A932" t="str">
            <v>082222</v>
          </cell>
          <cell r="B932" t="str">
            <v>WINEWORTH, IMPORTERS &amp; DISTRIBUTORS</v>
          </cell>
          <cell r="C932" t="str">
            <v>8805 SOUTH 190TH ST</v>
          </cell>
          <cell r="D932" t="str">
            <v>KENT</v>
          </cell>
          <cell r="E932" t="str">
            <v>WA</v>
          </cell>
          <cell r="F932" t="str">
            <v>980311270</v>
          </cell>
        </row>
        <row r="933">
          <cell r="A933" t="str">
            <v>078765</v>
          </cell>
          <cell r="B933" t="str">
            <v>WING CANYON VINEYARD</v>
          </cell>
          <cell r="C933" t="str">
            <v>3100 MT VEEDER RD</v>
          </cell>
          <cell r="D933" t="str">
            <v>NAPA</v>
          </cell>
          <cell r="E933" t="str">
            <v>CA</v>
          </cell>
          <cell r="F933" t="str">
            <v>94558</v>
          </cell>
        </row>
        <row r="934">
          <cell r="A934" t="str">
            <v>077737</v>
          </cell>
          <cell r="B934" t="str">
            <v>WINTHROP BREWING COMPANY</v>
          </cell>
          <cell r="C934" t="str">
            <v>155 RIVERSIDE</v>
          </cell>
          <cell r="D934" t="str">
            <v>WINTHROP</v>
          </cell>
          <cell r="E934" t="str">
            <v>WA</v>
          </cell>
          <cell r="F934" t="str">
            <v>988620000</v>
          </cell>
        </row>
        <row r="935">
          <cell r="A935" t="str">
            <v>077885</v>
          </cell>
          <cell r="B935" t="str">
            <v>WITNESS TREE VINEYARD</v>
          </cell>
          <cell r="C935" t="str">
            <v>7111 SPRING VALLEY RD NW</v>
          </cell>
          <cell r="D935" t="str">
            <v>SALEM</v>
          </cell>
          <cell r="E935" t="str">
            <v>OR</v>
          </cell>
          <cell r="F935" t="str">
            <v>973049777</v>
          </cell>
        </row>
        <row r="936">
          <cell r="A936" t="str">
            <v>073986</v>
          </cell>
          <cell r="B936" t="str">
            <v>WOLTNER ESTATES LIMITED</v>
          </cell>
          <cell r="C936" t="str">
            <v>3500 SILVERADO TRAIL</v>
          </cell>
          <cell r="D936" t="str">
            <v>ST HELENA</v>
          </cell>
          <cell r="E936" t="str">
            <v>CA</v>
          </cell>
          <cell r="F936" t="str">
            <v>945740000</v>
          </cell>
        </row>
        <row r="937">
          <cell r="A937" t="str">
            <v>366063</v>
          </cell>
          <cell r="B937" t="str">
            <v>WOODWARD CANYON WINERY</v>
          </cell>
          <cell r="C937" t="str">
            <v>RTE 1 BOX 387</v>
          </cell>
          <cell r="D937" t="str">
            <v>LOWDEN</v>
          </cell>
          <cell r="E937" t="str">
            <v>WA</v>
          </cell>
          <cell r="F937" t="str">
            <v>993600000</v>
          </cell>
        </row>
        <row r="938">
          <cell r="A938" t="str">
            <v>364738</v>
          </cell>
          <cell r="B938" t="str">
            <v>WORDEN'S WASHINGTON WINERY</v>
          </cell>
          <cell r="C938" t="str">
            <v>7217 W 45TH AVE</v>
          </cell>
          <cell r="D938" t="str">
            <v>SPOKANE</v>
          </cell>
          <cell r="E938" t="str">
            <v>WA</v>
          </cell>
          <cell r="F938" t="str">
            <v>992045621</v>
          </cell>
        </row>
        <row r="939">
          <cell r="A939" t="str">
            <v>080445</v>
          </cell>
          <cell r="B939" t="str">
            <v>WORLD WIDE WINES</v>
          </cell>
          <cell r="C939" t="str">
            <v>7443 W MERCER WAY</v>
          </cell>
          <cell r="D939" t="str">
            <v>MERCER ISLAND</v>
          </cell>
          <cell r="E939" t="str">
            <v>WA</v>
          </cell>
          <cell r="F939" t="str">
            <v>980400000</v>
          </cell>
        </row>
        <row r="940">
          <cell r="A940" t="str">
            <v>080138</v>
          </cell>
          <cell r="B940" t="str">
            <v>WORLD WINES DISTRIBUTING CO.</v>
          </cell>
          <cell r="C940" t="str">
            <v>609 N WENATCHEE AVE STE A</v>
          </cell>
          <cell r="D940" t="str">
            <v>WENATCHEE</v>
          </cell>
          <cell r="E940" t="str">
            <v>WA</v>
          </cell>
          <cell r="F940" t="str">
            <v>988010000</v>
          </cell>
        </row>
        <row r="941">
          <cell r="A941" t="str">
            <v>076953</v>
          </cell>
          <cell r="B941" t="str">
            <v>YAKIMA BREWING &amp; MALTING CO.</v>
          </cell>
          <cell r="C941" t="str">
            <v>1803 PRESSON PL</v>
          </cell>
          <cell r="D941" t="str">
            <v>YAKIMA</v>
          </cell>
          <cell r="E941" t="str">
            <v>WA</v>
          </cell>
          <cell r="F941" t="str">
            <v>989032200</v>
          </cell>
        </row>
        <row r="942">
          <cell r="A942" t="str">
            <v>076157</v>
          </cell>
          <cell r="B942" t="str">
            <v>YAKIMA BREWING &amp; MALTING COMPANY</v>
          </cell>
          <cell r="C942" t="str">
            <v>32 N FRONT STREET</v>
          </cell>
          <cell r="D942" t="str">
            <v>YAKIMA</v>
          </cell>
          <cell r="E942" t="str">
            <v>WA</v>
          </cell>
          <cell r="F942" t="str">
            <v>989010000</v>
          </cell>
        </row>
        <row r="943">
          <cell r="A943" t="str">
            <v>364356</v>
          </cell>
          <cell r="B943" t="str">
            <v>YAKIMA RIVER WINERY</v>
          </cell>
          <cell r="C943" t="str">
            <v>143302 N RIVER ROAD</v>
          </cell>
          <cell r="D943" t="str">
            <v>PROSSER</v>
          </cell>
          <cell r="E943" t="str">
            <v>WA</v>
          </cell>
          <cell r="F943" t="str">
            <v>993509777</v>
          </cell>
        </row>
        <row r="944">
          <cell r="A944" t="str">
            <v>072468</v>
          </cell>
          <cell r="B944" t="str">
            <v>YAMHILL VALLEY VINEYARDS</v>
          </cell>
          <cell r="C944" t="str">
            <v>16250 SW OLDSVILLE RD</v>
          </cell>
          <cell r="D944" t="str">
            <v>MC MINNVILLE</v>
          </cell>
          <cell r="E944" t="str">
            <v>OR</v>
          </cell>
          <cell r="F944" t="str">
            <v>971288546</v>
          </cell>
        </row>
        <row r="945">
          <cell r="A945" t="str">
            <v>081930</v>
          </cell>
          <cell r="B945" t="str">
            <v>YELLOW HAWK CELLAR</v>
          </cell>
          <cell r="C945" t="str">
            <v>120 E YELLOW HAWK RD</v>
          </cell>
          <cell r="D945" t="str">
            <v>WALLA WALLA</v>
          </cell>
          <cell r="E945" t="str">
            <v>WA</v>
          </cell>
          <cell r="F945" t="str">
            <v>993628730</v>
          </cell>
        </row>
        <row r="946">
          <cell r="A946" t="str">
            <v>082125</v>
          </cell>
          <cell r="B946" t="str">
            <v>YIANNIS FOODS &amp; WINES</v>
          </cell>
          <cell r="C946" t="str">
            <v>350 NW 85TH STE C</v>
          </cell>
          <cell r="D946" t="str">
            <v>SEATTLE</v>
          </cell>
          <cell r="E946" t="str">
            <v>WA</v>
          </cell>
          <cell r="F946" t="str">
            <v>981173120</v>
          </cell>
        </row>
        <row r="947">
          <cell r="A947" t="str">
            <v>360362</v>
          </cell>
          <cell r="B947" t="str">
            <v>Z D WINES</v>
          </cell>
          <cell r="C947" t="str">
            <v>8383 SILVERADO TRAIL</v>
          </cell>
          <cell r="D947" t="str">
            <v>NAPA</v>
          </cell>
          <cell r="E947" t="str">
            <v>CA</v>
          </cell>
          <cell r="F947" t="str">
            <v>945580000</v>
          </cell>
        </row>
        <row r="948">
          <cell r="A948" t="str">
            <v>364587</v>
          </cell>
          <cell r="B948" t="str">
            <v>ZACA MESA WINERY</v>
          </cell>
          <cell r="C948" t="str">
            <v>6905 FOXEN CYN RD</v>
          </cell>
          <cell r="D948" t="str">
            <v>LOS OLIVOS</v>
          </cell>
          <cell r="E948" t="str">
            <v>CA</v>
          </cell>
          <cell r="F948" t="str">
            <v>934410000</v>
          </cell>
        </row>
        <row r="949">
          <cell r="A949" t="str">
            <v>078376</v>
          </cell>
          <cell r="B949" t="str">
            <v>ZELLERBACH WINERY/ESTATE BACCALA</v>
          </cell>
          <cell r="C949" t="str">
            <v>2350 MCNAB RANCH ROAD</v>
          </cell>
          <cell r="D949" t="str">
            <v>LA QUINTA</v>
          </cell>
          <cell r="E949" t="str">
            <v>CA</v>
          </cell>
          <cell r="F949" t="str">
            <v>922530000</v>
          </cell>
        </row>
        <row r="950">
          <cell r="A950" t="str">
            <v>073463</v>
          </cell>
          <cell r="B950" t="str">
            <v>ZILLAH OAKES VINTNERS</v>
          </cell>
          <cell r="C950" t="str">
            <v>1001 VINTAGE VALLEY PKWY</v>
          </cell>
          <cell r="D950" t="str">
            <v>ZILLAH</v>
          </cell>
          <cell r="E950" t="str">
            <v>WA</v>
          </cell>
          <cell r="F950" t="str">
            <v>989530000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"/>
      <sheetName val="RST Index"/>
      <sheetName val="CTC-SHM Index"/>
      <sheetName val="Ranges"/>
      <sheetName val="Block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fitToPage="1"/>
  </sheetPr>
  <dimension ref="A1:R690"/>
  <sheetViews>
    <sheetView tabSelected="1" workbookViewId="0">
      <selection activeCell="B6" sqref="B6"/>
    </sheetView>
  </sheetViews>
  <sheetFormatPr defaultColWidth="8.88671875" defaultRowHeight="15" customHeight="1" zeroHeight="1" x14ac:dyDescent="0.25"/>
  <cols>
    <col min="1" max="1" width="17.77734375" style="238" customWidth="1"/>
    <col min="2" max="2" width="18.77734375" style="155" customWidth="1"/>
    <col min="3" max="3" width="21.77734375" style="155" customWidth="1"/>
    <col min="4" max="4" width="7.77734375" style="155" customWidth="1"/>
    <col min="5" max="5" width="4.77734375" style="239" customWidth="1"/>
    <col min="6" max="6" width="20.77734375" style="240" customWidth="1"/>
    <col min="7" max="7" width="4.77734375" style="240" customWidth="1"/>
    <col min="8" max="8" width="20.77734375" style="240" customWidth="1"/>
    <col min="9" max="9" width="1.77734375" style="155" customWidth="1"/>
    <col min="10" max="18" width="8.88671875" style="237" customWidth="1"/>
    <col min="19" max="16384" width="8.88671875" style="237"/>
  </cols>
  <sheetData>
    <row r="1" spans="1:18" s="155" customFormat="1" ht="20.100000000000001" customHeight="1" x14ac:dyDescent="0.3">
      <c r="A1" s="148"/>
      <c r="B1" s="149"/>
      <c r="C1" s="149"/>
      <c r="D1" s="149"/>
      <c r="E1" s="150"/>
      <c r="F1" s="151"/>
      <c r="G1" s="152"/>
      <c r="H1" s="153" t="s">
        <v>108</v>
      </c>
      <c r="I1" s="154"/>
      <c r="J1" s="154"/>
      <c r="O1" s="154"/>
      <c r="P1" s="154"/>
      <c r="Q1" s="154"/>
      <c r="R1" s="154"/>
    </row>
    <row r="2" spans="1:18" s="155" customFormat="1" ht="20.100000000000001" customHeight="1" x14ac:dyDescent="0.3">
      <c r="A2" s="148"/>
      <c r="B2" s="149"/>
      <c r="C2" s="149"/>
      <c r="D2" s="149"/>
      <c r="E2" s="150"/>
      <c r="F2" s="151"/>
      <c r="G2" s="152"/>
      <c r="H2" s="153" t="s">
        <v>107</v>
      </c>
      <c r="I2" s="154"/>
      <c r="J2" s="154"/>
      <c r="O2" s="154"/>
      <c r="P2" s="154"/>
      <c r="Q2" s="154"/>
      <c r="R2" s="154"/>
    </row>
    <row r="3" spans="1:18" s="155" customFormat="1" ht="20.100000000000001" customHeight="1" x14ac:dyDescent="0.25">
      <c r="A3" s="148"/>
      <c r="B3" s="149"/>
      <c r="C3" s="149"/>
      <c r="D3" s="149"/>
      <c r="E3" s="150"/>
      <c r="F3" s="150"/>
      <c r="G3" s="150"/>
      <c r="H3" s="156" t="s">
        <v>0</v>
      </c>
      <c r="I3" s="157"/>
      <c r="J3" s="154"/>
      <c r="O3" s="154"/>
      <c r="P3" s="154"/>
      <c r="Q3" s="154"/>
      <c r="R3" s="154"/>
    </row>
    <row r="4" spans="1:18" s="155" customFormat="1" ht="17.399999999999999" customHeight="1" x14ac:dyDescent="0.25">
      <c r="A4" s="148"/>
      <c r="B4" s="149"/>
      <c r="C4" s="149"/>
      <c r="D4" s="149"/>
      <c r="E4" s="150"/>
      <c r="F4" s="150"/>
      <c r="G4" s="150"/>
      <c r="H4" s="158" t="s">
        <v>185</v>
      </c>
      <c r="I4" s="154"/>
      <c r="J4" s="154"/>
      <c r="O4" s="154"/>
      <c r="P4" s="154"/>
      <c r="Q4" s="154"/>
      <c r="R4" s="154"/>
    </row>
    <row r="5" spans="1:18" s="155" customFormat="1" ht="17.399999999999999" customHeight="1" x14ac:dyDescent="0.25">
      <c r="A5" s="159"/>
      <c r="B5" s="160"/>
      <c r="C5" s="160"/>
      <c r="D5" s="160"/>
      <c r="E5" s="150"/>
      <c r="F5" s="150"/>
      <c r="G5" s="150"/>
      <c r="H5" s="151"/>
      <c r="I5" s="154"/>
      <c r="J5" s="154"/>
      <c r="O5" s="154"/>
      <c r="P5" s="154"/>
      <c r="Q5" s="154"/>
      <c r="R5" s="154"/>
    </row>
    <row r="6" spans="1:18" s="155" customFormat="1" ht="23.1" customHeight="1" x14ac:dyDescent="0.3">
      <c r="A6" s="422" t="s">
        <v>200</v>
      </c>
      <c r="B6" s="1"/>
      <c r="C6" s="423" t="s">
        <v>180</v>
      </c>
      <c r="D6" s="160"/>
      <c r="E6" s="161"/>
      <c r="F6" s="162" t="s">
        <v>1</v>
      </c>
      <c r="G6" s="163"/>
      <c r="H6" s="164" t="s">
        <v>99</v>
      </c>
      <c r="I6" s="154"/>
      <c r="J6" s="154"/>
      <c r="O6" s="154"/>
      <c r="P6" s="154"/>
      <c r="Q6" s="154"/>
      <c r="R6" s="154"/>
    </row>
    <row r="7" spans="1:18" s="155" customFormat="1" ht="23.1" customHeight="1" x14ac:dyDescent="0.3">
      <c r="A7" s="422" t="s">
        <v>201</v>
      </c>
      <c r="B7" s="284"/>
      <c r="C7" s="285"/>
      <c r="D7" s="286"/>
      <c r="E7" s="161"/>
      <c r="F7" s="241"/>
      <c r="G7" s="163"/>
      <c r="H7" s="165" t="s">
        <v>100</v>
      </c>
      <c r="I7" s="154"/>
      <c r="J7" s="154"/>
      <c r="O7" s="154"/>
      <c r="P7" s="154"/>
      <c r="Q7" s="154"/>
      <c r="R7" s="154"/>
    </row>
    <row r="8" spans="1:18" s="155" customFormat="1" ht="23.1" customHeight="1" x14ac:dyDescent="0.4">
      <c r="A8" s="422" t="s">
        <v>202</v>
      </c>
      <c r="B8" s="284"/>
      <c r="C8" s="285"/>
      <c r="D8" s="286"/>
      <c r="E8" s="161"/>
      <c r="F8" s="166" t="s">
        <v>2</v>
      </c>
      <c r="G8" s="163"/>
      <c r="H8" s="167"/>
      <c r="I8" s="154"/>
      <c r="J8" s="154"/>
      <c r="O8" s="154"/>
      <c r="P8" s="154"/>
      <c r="Q8" s="154"/>
      <c r="R8" s="154"/>
    </row>
    <row r="9" spans="1:18" s="155" customFormat="1" ht="23.1" customHeight="1" x14ac:dyDescent="0.3">
      <c r="A9" s="422" t="s">
        <v>203</v>
      </c>
      <c r="B9" s="287"/>
      <c r="C9" s="288"/>
      <c r="D9" s="289"/>
      <c r="E9" s="161"/>
      <c r="F9" s="241"/>
      <c r="G9" s="163"/>
      <c r="H9" s="168"/>
      <c r="I9" s="154"/>
      <c r="J9" s="154"/>
      <c r="O9" s="154"/>
      <c r="P9" s="154"/>
      <c r="Q9" s="154"/>
      <c r="R9" s="154"/>
    </row>
    <row r="10" spans="1:18" s="155" customFormat="1" ht="9.9" customHeight="1" x14ac:dyDescent="0.25">
      <c r="A10" s="169"/>
      <c r="B10" s="2"/>
      <c r="C10" s="2"/>
      <c r="D10" s="2"/>
      <c r="E10" s="150"/>
      <c r="F10" s="151"/>
      <c r="G10" s="151"/>
      <c r="H10" s="160"/>
      <c r="I10" s="154"/>
      <c r="J10" s="154"/>
      <c r="O10" s="154"/>
      <c r="P10" s="154"/>
      <c r="Q10" s="154"/>
      <c r="R10" s="154"/>
    </row>
    <row r="11" spans="1:18" s="176" customFormat="1" ht="9.9" customHeight="1" thickBot="1" x14ac:dyDescent="0.25">
      <c r="A11" s="170"/>
      <c r="B11" s="171"/>
      <c r="C11" s="171"/>
      <c r="D11" s="171"/>
      <c r="E11" s="10"/>
      <c r="F11" s="172"/>
      <c r="G11" s="173"/>
      <c r="H11" s="174"/>
      <c r="I11" s="175"/>
      <c r="J11" s="175"/>
      <c r="O11" s="175"/>
      <c r="P11" s="175"/>
      <c r="Q11" s="175"/>
      <c r="R11" s="175"/>
    </row>
    <row r="12" spans="1:18" s="181" customFormat="1" ht="20.100000000000001" customHeight="1" x14ac:dyDescent="0.25">
      <c r="A12" s="177" t="s">
        <v>3</v>
      </c>
      <c r="B12" s="178"/>
      <c r="C12" s="178"/>
      <c r="D12" s="179"/>
      <c r="E12" s="290" t="s">
        <v>4</v>
      </c>
      <c r="F12" s="291"/>
      <c r="G12" s="292" t="s">
        <v>5</v>
      </c>
      <c r="H12" s="293"/>
      <c r="I12" s="180"/>
      <c r="J12" s="180"/>
      <c r="O12" s="180"/>
      <c r="P12" s="180"/>
      <c r="Q12" s="180"/>
      <c r="R12" s="180"/>
    </row>
    <row r="13" spans="1:18" s="181" customFormat="1" ht="48" customHeight="1" thickBot="1" x14ac:dyDescent="0.45">
      <c r="A13" s="308" t="s">
        <v>184</v>
      </c>
      <c r="B13" s="309"/>
      <c r="C13" s="309"/>
      <c r="D13" s="309"/>
      <c r="E13" s="309"/>
      <c r="F13" s="310"/>
      <c r="G13" s="182" t="s">
        <v>6</v>
      </c>
      <c r="H13" s="3"/>
      <c r="I13" s="180"/>
      <c r="J13" s="180"/>
      <c r="O13" s="180"/>
      <c r="P13" s="180"/>
      <c r="Q13" s="180"/>
      <c r="R13" s="180"/>
    </row>
    <row r="14" spans="1:18" s="189" customFormat="1" ht="15" customHeight="1" thickBot="1" x14ac:dyDescent="0.25">
      <c r="A14" s="183"/>
      <c r="B14" s="184"/>
      <c r="C14" s="184"/>
      <c r="D14" s="184"/>
      <c r="E14" s="185"/>
      <c r="F14" s="186"/>
      <c r="G14" s="173"/>
      <c r="H14" s="187"/>
      <c r="I14" s="188"/>
      <c r="J14" s="188"/>
      <c r="O14" s="188"/>
      <c r="P14" s="188"/>
      <c r="Q14" s="188"/>
      <c r="R14" s="188"/>
    </row>
    <row r="15" spans="1:18" s="189" customFormat="1" ht="24.9" customHeight="1" x14ac:dyDescent="0.2">
      <c r="A15" s="190" t="s">
        <v>7</v>
      </c>
      <c r="B15" s="191"/>
      <c r="C15" s="191"/>
      <c r="D15" s="191"/>
      <c r="E15" s="191"/>
      <c r="F15" s="192"/>
      <c r="G15" s="336" t="s">
        <v>5</v>
      </c>
      <c r="H15" s="337"/>
      <c r="I15" s="188"/>
      <c r="J15" s="188"/>
      <c r="O15" s="188"/>
      <c r="P15" s="188"/>
      <c r="Q15" s="188"/>
      <c r="R15" s="188"/>
    </row>
    <row r="16" spans="1:18" s="189" customFormat="1" ht="24.9" customHeight="1" x14ac:dyDescent="0.3">
      <c r="A16" s="193" t="s">
        <v>8</v>
      </c>
      <c r="B16" s="194"/>
      <c r="C16" s="194"/>
      <c r="D16" s="194"/>
      <c r="E16" s="340" t="s">
        <v>4</v>
      </c>
      <c r="F16" s="341"/>
      <c r="G16" s="338"/>
      <c r="H16" s="339"/>
      <c r="I16" s="188"/>
      <c r="J16" s="188"/>
      <c r="O16" s="188"/>
      <c r="P16" s="188"/>
      <c r="Q16" s="188"/>
      <c r="R16" s="188"/>
    </row>
    <row r="17" spans="1:18" s="189" customFormat="1" ht="39.9" customHeight="1" x14ac:dyDescent="0.3">
      <c r="A17" s="327" t="s">
        <v>98</v>
      </c>
      <c r="B17" s="328"/>
      <c r="C17" s="328"/>
      <c r="D17" s="328"/>
      <c r="E17" s="328"/>
      <c r="F17" s="329"/>
      <c r="G17" s="195" t="s">
        <v>9</v>
      </c>
      <c r="H17" s="4"/>
      <c r="I17" s="188"/>
      <c r="J17" s="188"/>
      <c r="O17" s="188"/>
      <c r="P17" s="188"/>
      <c r="Q17" s="188"/>
      <c r="R17" s="188"/>
    </row>
    <row r="18" spans="1:18" s="189" customFormat="1" ht="56.1" customHeight="1" x14ac:dyDescent="0.3">
      <c r="A18" s="342" t="s">
        <v>101</v>
      </c>
      <c r="B18" s="343"/>
      <c r="C18" s="343"/>
      <c r="D18" s="343"/>
      <c r="E18" s="343"/>
      <c r="F18" s="344"/>
      <c r="G18" s="196" t="s">
        <v>10</v>
      </c>
      <c r="H18" s="5"/>
      <c r="I18" s="188"/>
      <c r="J18" s="188"/>
      <c r="O18" s="188"/>
      <c r="P18" s="188"/>
      <c r="Q18" s="188"/>
      <c r="R18" s="188"/>
    </row>
    <row r="19" spans="1:18" s="189" customFormat="1" ht="15" customHeight="1" x14ac:dyDescent="0.2">
      <c r="A19" s="197"/>
      <c r="B19" s="6"/>
      <c r="C19" s="6"/>
      <c r="D19" s="6"/>
      <c r="E19" s="198"/>
      <c r="F19" s="199"/>
      <c r="G19" s="173"/>
      <c r="H19" s="200"/>
      <c r="I19" s="188"/>
      <c r="J19" s="188"/>
      <c r="O19" s="188"/>
      <c r="P19" s="188"/>
      <c r="Q19" s="188"/>
      <c r="R19" s="188"/>
    </row>
    <row r="20" spans="1:18" s="189" customFormat="1" ht="23.25" customHeight="1" x14ac:dyDescent="0.3">
      <c r="A20" s="201" t="s">
        <v>11</v>
      </c>
      <c r="B20" s="202"/>
      <c r="C20" s="203"/>
      <c r="D20" s="204"/>
      <c r="E20" s="345" t="s">
        <v>12</v>
      </c>
      <c r="F20" s="346"/>
      <c r="G20" s="345" t="s">
        <v>12</v>
      </c>
      <c r="H20" s="347"/>
      <c r="I20" s="188"/>
      <c r="J20" s="188"/>
      <c r="O20" s="188"/>
      <c r="P20" s="188"/>
      <c r="Q20" s="188"/>
      <c r="R20" s="188"/>
    </row>
    <row r="21" spans="1:18" s="189" customFormat="1" ht="18.75" customHeight="1" x14ac:dyDescent="0.2">
      <c r="A21" s="205" t="s">
        <v>13</v>
      </c>
      <c r="B21" s="206"/>
      <c r="C21" s="207"/>
      <c r="D21" s="208"/>
      <c r="E21" s="294" t="s">
        <v>14</v>
      </c>
      <c r="F21" s="348"/>
      <c r="G21" s="294" t="s">
        <v>15</v>
      </c>
      <c r="H21" s="295"/>
      <c r="I21" s="188"/>
      <c r="J21" s="188"/>
      <c r="O21" s="188"/>
      <c r="P21" s="188"/>
      <c r="Q21" s="188"/>
      <c r="R21" s="188"/>
    </row>
    <row r="22" spans="1:18" s="189" customFormat="1" ht="54" customHeight="1" x14ac:dyDescent="0.3">
      <c r="A22" s="296" t="s">
        <v>93</v>
      </c>
      <c r="B22" s="297"/>
      <c r="C22" s="297"/>
      <c r="D22" s="298"/>
      <c r="E22" s="209" t="s">
        <v>16</v>
      </c>
      <c r="F22" s="145"/>
      <c r="G22" s="299"/>
      <c r="H22" s="300"/>
      <c r="I22" s="188"/>
      <c r="J22" s="188"/>
      <c r="O22" s="188"/>
      <c r="P22" s="188"/>
      <c r="Q22" s="188"/>
      <c r="R22" s="188"/>
    </row>
    <row r="23" spans="1:18" s="189" customFormat="1" ht="39.9" customHeight="1" thickBot="1" x14ac:dyDescent="0.35">
      <c r="A23" s="330" t="s">
        <v>102</v>
      </c>
      <c r="B23" s="331"/>
      <c r="C23" s="331"/>
      <c r="D23" s="332"/>
      <c r="E23" s="210" t="s">
        <v>17</v>
      </c>
      <c r="F23" s="7"/>
      <c r="G23" s="301"/>
      <c r="H23" s="302"/>
      <c r="I23" s="188"/>
      <c r="J23" s="188"/>
      <c r="O23" s="188"/>
      <c r="P23" s="188"/>
      <c r="Q23" s="188"/>
      <c r="R23" s="188"/>
    </row>
    <row r="24" spans="1:18" s="189" customFormat="1" ht="39.9" customHeight="1" thickTop="1" x14ac:dyDescent="0.3">
      <c r="A24" s="303" t="s">
        <v>18</v>
      </c>
      <c r="B24" s="304"/>
      <c r="C24" s="304"/>
      <c r="D24" s="305"/>
      <c r="E24" s="211" t="s">
        <v>19</v>
      </c>
      <c r="F24" s="8" t="str">
        <f>IF($B$6=0," ",SUM(F22+F23))</f>
        <v xml:space="preserve"> </v>
      </c>
      <c r="G24" s="306" t="str">
        <f>IF($B$6=0," ",SUM(G22+G23))</f>
        <v xml:space="preserve"> </v>
      </c>
      <c r="H24" s="307"/>
      <c r="I24" s="188"/>
      <c r="J24" s="188"/>
      <c r="O24" s="188"/>
      <c r="P24" s="188"/>
      <c r="Q24" s="188"/>
      <c r="R24" s="188"/>
    </row>
    <row r="25" spans="1:18" s="218" customFormat="1" ht="15" customHeight="1" x14ac:dyDescent="0.25">
      <c r="A25" s="212"/>
      <c r="B25" s="213"/>
      <c r="C25" s="213"/>
      <c r="D25" s="213"/>
      <c r="E25" s="214"/>
      <c r="F25" s="215"/>
      <c r="G25" s="214"/>
      <c r="H25" s="216"/>
      <c r="I25" s="217"/>
      <c r="J25" s="217"/>
      <c r="O25" s="217"/>
      <c r="P25" s="217"/>
      <c r="Q25" s="217"/>
      <c r="R25" s="217"/>
    </row>
    <row r="26" spans="1:18" s="189" customFormat="1" ht="65.099999999999994" customHeight="1" thickBot="1" x14ac:dyDescent="0.35">
      <c r="A26" s="333" t="s">
        <v>204</v>
      </c>
      <c r="B26" s="334"/>
      <c r="C26" s="334"/>
      <c r="D26" s="334"/>
      <c r="E26" s="334"/>
      <c r="F26" s="335"/>
      <c r="G26" s="219" t="s">
        <v>20</v>
      </c>
      <c r="H26" s="9" t="str">
        <f>IF($B$6=0,"",SUM(H17+H18+F24+G24))</f>
        <v/>
      </c>
      <c r="I26" s="188"/>
      <c r="J26" s="188"/>
      <c r="O26" s="188"/>
      <c r="P26" s="188"/>
      <c r="Q26" s="188"/>
      <c r="R26" s="188"/>
    </row>
    <row r="27" spans="1:18" s="218" customFormat="1" ht="15" customHeight="1" thickBot="1" x14ac:dyDescent="0.25">
      <c r="A27" s="220"/>
      <c r="B27" s="221"/>
      <c r="C27" s="221"/>
      <c r="D27" s="221"/>
      <c r="E27" s="10"/>
      <c r="F27" s="222"/>
      <c r="G27" s="222"/>
      <c r="H27" s="222"/>
      <c r="I27" s="217"/>
      <c r="J27" s="217"/>
      <c r="O27" s="217"/>
      <c r="P27" s="217"/>
      <c r="Q27" s="217"/>
      <c r="R27" s="217"/>
    </row>
    <row r="28" spans="1:18" s="218" customFormat="1" ht="24" customHeight="1" x14ac:dyDescent="0.2">
      <c r="A28" s="311" t="s">
        <v>21</v>
      </c>
      <c r="B28" s="312"/>
      <c r="C28" s="313"/>
      <c r="D28" s="223"/>
      <c r="E28" s="314" t="s">
        <v>95</v>
      </c>
      <c r="F28" s="315"/>
      <c r="G28" s="315"/>
      <c r="H28" s="316"/>
      <c r="I28" s="217"/>
      <c r="J28" s="217"/>
      <c r="O28" s="217"/>
      <c r="P28" s="217"/>
      <c r="Q28" s="217"/>
      <c r="R28" s="217"/>
    </row>
    <row r="29" spans="1:18" s="189" customFormat="1" ht="35.1" customHeight="1" x14ac:dyDescent="0.2">
      <c r="A29" s="317" t="s">
        <v>22</v>
      </c>
      <c r="B29" s="319"/>
      <c r="C29" s="320"/>
      <c r="D29" s="223"/>
      <c r="E29" s="323" t="s">
        <v>23</v>
      </c>
      <c r="F29" s="324"/>
      <c r="G29" s="325" t="s">
        <v>24</v>
      </c>
      <c r="H29" s="326"/>
      <c r="I29" s="188"/>
      <c r="J29" s="188"/>
      <c r="O29" s="188"/>
      <c r="P29" s="188"/>
      <c r="Q29" s="188"/>
      <c r="R29" s="188"/>
    </row>
    <row r="30" spans="1:18" s="228" customFormat="1" ht="35.1" customHeight="1" x14ac:dyDescent="0.3">
      <c r="A30" s="318"/>
      <c r="B30" s="321"/>
      <c r="C30" s="322"/>
      <c r="D30" s="223"/>
      <c r="E30" s="224" t="s">
        <v>25</v>
      </c>
      <c r="F30" s="225" t="str">
        <f>IF($B$6=0,"",ROUND((F24*8.08),2))</f>
        <v/>
      </c>
      <c r="G30" s="226" t="s">
        <v>26</v>
      </c>
      <c r="H30" s="227" t="str">
        <f>IF($B$6=0,"",ROUND((G24*4.782),2))</f>
        <v/>
      </c>
      <c r="I30" s="157"/>
      <c r="J30" s="157"/>
      <c r="O30" s="157"/>
      <c r="P30" s="157"/>
      <c r="Q30" s="157"/>
      <c r="R30" s="157"/>
    </row>
    <row r="31" spans="1:18" s="228" customFormat="1" ht="35.1" customHeight="1" x14ac:dyDescent="0.3">
      <c r="A31" s="229" t="s">
        <v>27</v>
      </c>
      <c r="B31" s="349"/>
      <c r="C31" s="350"/>
      <c r="D31" s="223"/>
      <c r="E31" s="351" t="s">
        <v>28</v>
      </c>
      <c r="F31" s="352"/>
      <c r="G31" s="226" t="s">
        <v>29</v>
      </c>
      <c r="H31" s="230" t="str">
        <f>IF($B$6=0,"",SUM(F30+H30))</f>
        <v/>
      </c>
      <c r="I31" s="157"/>
      <c r="J31" s="157"/>
      <c r="O31" s="157"/>
      <c r="P31" s="157"/>
      <c r="Q31" s="157"/>
      <c r="R31" s="157"/>
    </row>
    <row r="32" spans="1:18" s="155" customFormat="1" ht="38.1" customHeight="1" x14ac:dyDescent="0.3">
      <c r="A32" s="229" t="s">
        <v>30</v>
      </c>
      <c r="B32" s="353"/>
      <c r="C32" s="354"/>
      <c r="D32" s="223"/>
      <c r="E32" s="355" t="s">
        <v>31</v>
      </c>
      <c r="F32" s="356"/>
      <c r="G32" s="226" t="s">
        <v>32</v>
      </c>
      <c r="H32" s="11"/>
      <c r="I32" s="154"/>
      <c r="J32" s="154"/>
      <c r="O32" s="154"/>
      <c r="P32" s="154"/>
      <c r="Q32" s="154"/>
      <c r="R32" s="154"/>
    </row>
    <row r="33" spans="1:18" s="155" customFormat="1" ht="38.1" customHeight="1" x14ac:dyDescent="0.3">
      <c r="A33" s="229" t="s">
        <v>33</v>
      </c>
      <c r="B33" s="357"/>
      <c r="C33" s="358"/>
      <c r="D33" s="223"/>
      <c r="E33" s="359" t="s">
        <v>94</v>
      </c>
      <c r="F33" s="360"/>
      <c r="G33" s="226" t="s">
        <v>34</v>
      </c>
      <c r="H33" s="11"/>
      <c r="I33" s="154"/>
      <c r="J33" s="154"/>
      <c r="K33" s="154"/>
      <c r="O33" s="154"/>
      <c r="P33" s="154"/>
      <c r="Q33" s="154"/>
      <c r="R33" s="154"/>
    </row>
    <row r="34" spans="1:18" s="155" customFormat="1" ht="42" customHeight="1" thickBot="1" x14ac:dyDescent="0.35">
      <c r="A34" s="231" t="s">
        <v>35</v>
      </c>
      <c r="B34" s="361"/>
      <c r="C34" s="362"/>
      <c r="D34" s="223"/>
      <c r="E34" s="363" t="s">
        <v>36</v>
      </c>
      <c r="F34" s="364"/>
      <c r="G34" s="219" t="s">
        <v>37</v>
      </c>
      <c r="H34" s="232" t="str">
        <f>IF($B$6=0,"",ROUND(SUM(H31+H32+H33),2))</f>
        <v/>
      </c>
      <c r="I34" s="154"/>
      <c r="J34" s="154"/>
      <c r="O34" s="154"/>
      <c r="P34" s="154"/>
      <c r="Q34" s="154"/>
      <c r="R34" s="154"/>
    </row>
    <row r="35" spans="1:18" s="218" customFormat="1" ht="15" customHeight="1" thickBot="1" x14ac:dyDescent="0.25">
      <c r="A35" s="223"/>
      <c r="B35" s="223"/>
      <c r="C35" s="223"/>
      <c r="D35" s="233"/>
      <c r="E35" s="10"/>
      <c r="F35" s="222"/>
      <c r="G35" s="222"/>
      <c r="H35" s="222"/>
      <c r="I35" s="217"/>
      <c r="J35" s="217"/>
      <c r="O35" s="217"/>
      <c r="P35" s="217"/>
      <c r="Q35" s="217"/>
      <c r="R35" s="217"/>
    </row>
    <row r="36" spans="1:18" s="155" customFormat="1" ht="44.1" customHeight="1" x14ac:dyDescent="0.4">
      <c r="A36" s="234"/>
      <c r="B36" s="365" t="s">
        <v>38</v>
      </c>
      <c r="C36" s="367" t="s">
        <v>106</v>
      </c>
      <c r="D36" s="368"/>
      <c r="E36" s="369"/>
      <c r="F36" s="369"/>
      <c r="G36" s="369"/>
      <c r="H36" s="370"/>
      <c r="I36" s="154"/>
      <c r="J36" s="154"/>
      <c r="O36" s="154"/>
      <c r="P36" s="154"/>
      <c r="Q36" s="154"/>
      <c r="R36" s="154"/>
    </row>
    <row r="37" spans="1:18" s="155" customFormat="1" ht="44.1" customHeight="1" thickBot="1" x14ac:dyDescent="0.45">
      <c r="A37" s="235" t="s">
        <v>186</v>
      </c>
      <c r="B37" s="366"/>
      <c r="C37" s="371" t="s">
        <v>39</v>
      </c>
      <c r="D37" s="372"/>
      <c r="E37" s="373"/>
      <c r="F37" s="373"/>
      <c r="G37" s="373"/>
      <c r="H37" s="374"/>
      <c r="I37" s="154"/>
      <c r="J37" s="154"/>
      <c r="O37" s="154"/>
      <c r="P37" s="154"/>
      <c r="Q37" s="154"/>
      <c r="R37" s="154"/>
    </row>
    <row r="38" spans="1:18" ht="13.2" x14ac:dyDescent="0.25">
      <c r="A38" s="236"/>
      <c r="B38" s="154"/>
      <c r="C38" s="154"/>
      <c r="D38" s="154"/>
      <c r="E38" s="154"/>
      <c r="F38" s="154"/>
      <c r="G38" s="154"/>
      <c r="H38" s="154"/>
      <c r="I38" s="154"/>
    </row>
    <row r="39" spans="1:18" ht="13.2" x14ac:dyDescent="0.25">
      <c r="A39" s="236"/>
      <c r="B39" s="154"/>
      <c r="C39" s="154"/>
      <c r="D39" s="154"/>
      <c r="E39" s="154"/>
      <c r="F39" s="154"/>
      <c r="G39" s="154"/>
      <c r="H39" s="154"/>
      <c r="I39" s="154"/>
    </row>
    <row r="40" spans="1:18" ht="13.2" x14ac:dyDescent="0.25">
      <c r="A40" s="236"/>
      <c r="B40" s="154"/>
      <c r="C40" s="154"/>
      <c r="D40" s="154"/>
      <c r="E40" s="154"/>
      <c r="F40" s="154"/>
      <c r="G40" s="154"/>
      <c r="H40" s="154"/>
      <c r="I40" s="154"/>
    </row>
    <row r="41" spans="1:18" ht="13.2" hidden="1" x14ac:dyDescent="0.25">
      <c r="A41" s="236"/>
      <c r="B41" s="154"/>
      <c r="C41" s="154"/>
      <c r="D41" s="154"/>
      <c r="E41" s="154"/>
      <c r="F41" s="154"/>
      <c r="G41" s="154"/>
      <c r="H41" s="154"/>
      <c r="I41" s="154"/>
    </row>
    <row r="42" spans="1:18" ht="13.2" hidden="1" x14ac:dyDescent="0.25">
      <c r="A42" s="236"/>
      <c r="B42" s="154"/>
      <c r="C42" s="154"/>
      <c r="D42" s="154"/>
      <c r="E42" s="154"/>
      <c r="F42" s="154"/>
      <c r="G42" s="154"/>
      <c r="H42" s="154"/>
      <c r="I42" s="154"/>
    </row>
    <row r="43" spans="1:18" ht="13.2" hidden="1" x14ac:dyDescent="0.25">
      <c r="A43" s="236"/>
      <c r="B43" s="154"/>
      <c r="C43" s="154"/>
      <c r="D43" s="154"/>
      <c r="E43" s="154"/>
      <c r="F43" s="154"/>
      <c r="G43" s="154"/>
      <c r="H43" s="154"/>
      <c r="I43" s="154"/>
    </row>
    <row r="44" spans="1:18" ht="13.2" hidden="1" x14ac:dyDescent="0.25">
      <c r="A44" s="236"/>
      <c r="B44" s="154"/>
      <c r="C44" s="154"/>
      <c r="D44" s="154"/>
      <c r="E44" s="154"/>
      <c r="F44" s="154"/>
      <c r="G44" s="154"/>
      <c r="H44" s="154"/>
      <c r="I44" s="154"/>
    </row>
    <row r="45" spans="1:18" ht="13.2" hidden="1" x14ac:dyDescent="0.25">
      <c r="I45" s="154"/>
    </row>
    <row r="46" spans="1:18" ht="13.2" hidden="1" x14ac:dyDescent="0.25">
      <c r="I46" s="154"/>
    </row>
    <row r="47" spans="1:18" ht="13.2" hidden="1" x14ac:dyDescent="0.25">
      <c r="I47" s="154"/>
    </row>
    <row r="48" spans="1:18" ht="13.2" hidden="1" x14ac:dyDescent="0.25">
      <c r="I48" s="154"/>
    </row>
    <row r="49" spans="9:9" ht="13.2" hidden="1" x14ac:dyDescent="0.25">
      <c r="I49" s="154"/>
    </row>
    <row r="50" spans="9:9" ht="13.2" hidden="1" x14ac:dyDescent="0.25">
      <c r="I50" s="154"/>
    </row>
    <row r="51" spans="9:9" ht="13.2" hidden="1" x14ac:dyDescent="0.25">
      <c r="I51" s="154"/>
    </row>
    <row r="52" spans="9:9" ht="13.2" hidden="1" x14ac:dyDescent="0.25">
      <c r="I52" s="154"/>
    </row>
    <row r="53" spans="9:9" ht="13.2" hidden="1" x14ac:dyDescent="0.25">
      <c r="I53" s="154"/>
    </row>
    <row r="54" spans="9:9" ht="13.2" hidden="1" x14ac:dyDescent="0.25">
      <c r="I54" s="154"/>
    </row>
    <row r="55" spans="9:9" ht="13.2" hidden="1" x14ac:dyDescent="0.25">
      <c r="I55" s="154"/>
    </row>
    <row r="56" spans="9:9" ht="13.2" hidden="1" x14ac:dyDescent="0.25">
      <c r="I56" s="154"/>
    </row>
    <row r="57" spans="9:9" ht="13.2" hidden="1" x14ac:dyDescent="0.25">
      <c r="I57" s="154"/>
    </row>
    <row r="58" spans="9:9" ht="13.2" hidden="1" x14ac:dyDescent="0.25">
      <c r="I58" s="154"/>
    </row>
    <row r="59" spans="9:9" ht="13.2" hidden="1" x14ac:dyDescent="0.25">
      <c r="I59" s="154"/>
    </row>
    <row r="60" spans="9:9" ht="13.2" hidden="1" x14ac:dyDescent="0.25">
      <c r="I60" s="154"/>
    </row>
    <row r="61" spans="9:9" ht="13.2" hidden="1" x14ac:dyDescent="0.25">
      <c r="I61" s="154"/>
    </row>
    <row r="62" spans="9:9" ht="13.2" hidden="1" x14ac:dyDescent="0.25">
      <c r="I62" s="154"/>
    </row>
    <row r="63" spans="9:9" ht="13.2" hidden="1" x14ac:dyDescent="0.25">
      <c r="I63" s="154"/>
    </row>
    <row r="64" spans="9:9" ht="13.2" hidden="1" x14ac:dyDescent="0.25">
      <c r="I64" s="154"/>
    </row>
    <row r="65" spans="9:9" ht="13.2" hidden="1" x14ac:dyDescent="0.25">
      <c r="I65" s="154"/>
    </row>
    <row r="66" spans="9:9" ht="13.2" hidden="1" x14ac:dyDescent="0.25">
      <c r="I66" s="154"/>
    </row>
    <row r="67" spans="9:9" ht="13.2" hidden="1" x14ac:dyDescent="0.25">
      <c r="I67" s="154"/>
    </row>
    <row r="68" spans="9:9" ht="13.2" hidden="1" x14ac:dyDescent="0.25">
      <c r="I68" s="154"/>
    </row>
    <row r="69" spans="9:9" ht="13.2" hidden="1" x14ac:dyDescent="0.25">
      <c r="I69" s="154"/>
    </row>
    <row r="70" spans="9:9" ht="13.2" hidden="1" x14ac:dyDescent="0.25">
      <c r="I70" s="154"/>
    </row>
    <row r="71" spans="9:9" ht="13.2" hidden="1" x14ac:dyDescent="0.25">
      <c r="I71" s="154"/>
    </row>
    <row r="72" spans="9:9" ht="13.2" hidden="1" x14ac:dyDescent="0.25">
      <c r="I72" s="154"/>
    </row>
    <row r="73" spans="9:9" ht="13.2" hidden="1" x14ac:dyDescent="0.25">
      <c r="I73" s="154"/>
    </row>
    <row r="74" spans="9:9" ht="13.2" hidden="1" x14ac:dyDescent="0.25">
      <c r="I74" s="154"/>
    </row>
    <row r="75" spans="9:9" ht="13.2" hidden="1" x14ac:dyDescent="0.25">
      <c r="I75" s="154"/>
    </row>
    <row r="76" spans="9:9" ht="13.2" hidden="1" x14ac:dyDescent="0.25">
      <c r="I76" s="154"/>
    </row>
    <row r="77" spans="9:9" ht="13.2" hidden="1" x14ac:dyDescent="0.25">
      <c r="I77" s="154"/>
    </row>
    <row r="78" spans="9:9" ht="13.2" hidden="1" x14ac:dyDescent="0.25">
      <c r="I78" s="154"/>
    </row>
    <row r="79" spans="9:9" ht="13.2" hidden="1" x14ac:dyDescent="0.25">
      <c r="I79" s="154"/>
    </row>
    <row r="80" spans="9:9" ht="13.2" hidden="1" x14ac:dyDescent="0.25">
      <c r="I80" s="154"/>
    </row>
    <row r="81" spans="9:9" ht="13.2" hidden="1" x14ac:dyDescent="0.25">
      <c r="I81" s="154"/>
    </row>
    <row r="82" spans="9:9" ht="13.2" hidden="1" x14ac:dyDescent="0.25">
      <c r="I82" s="154"/>
    </row>
    <row r="83" spans="9:9" ht="13.2" hidden="1" x14ac:dyDescent="0.25">
      <c r="I83" s="154"/>
    </row>
    <row r="84" spans="9:9" ht="13.2" hidden="1" x14ac:dyDescent="0.25">
      <c r="I84" s="154"/>
    </row>
    <row r="85" spans="9:9" ht="13.2" hidden="1" x14ac:dyDescent="0.25">
      <c r="I85" s="154"/>
    </row>
    <row r="86" spans="9:9" ht="13.2" hidden="1" x14ac:dyDescent="0.25">
      <c r="I86" s="154"/>
    </row>
    <row r="87" spans="9:9" ht="13.2" hidden="1" x14ac:dyDescent="0.25">
      <c r="I87" s="154"/>
    </row>
    <row r="88" spans="9:9" ht="13.2" hidden="1" x14ac:dyDescent="0.25">
      <c r="I88" s="154"/>
    </row>
    <row r="89" spans="9:9" ht="13.2" hidden="1" x14ac:dyDescent="0.25">
      <c r="I89" s="154"/>
    </row>
    <row r="90" spans="9:9" ht="13.2" hidden="1" x14ac:dyDescent="0.25">
      <c r="I90" s="154"/>
    </row>
    <row r="91" spans="9:9" ht="13.2" hidden="1" x14ac:dyDescent="0.25">
      <c r="I91" s="154"/>
    </row>
    <row r="92" spans="9:9" ht="13.2" hidden="1" x14ac:dyDescent="0.25">
      <c r="I92" s="154"/>
    </row>
    <row r="93" spans="9:9" ht="13.2" hidden="1" x14ac:dyDescent="0.25">
      <c r="I93" s="154"/>
    </row>
    <row r="94" spans="9:9" ht="13.2" hidden="1" x14ac:dyDescent="0.25">
      <c r="I94" s="154"/>
    </row>
    <row r="95" spans="9:9" ht="13.2" hidden="1" x14ac:dyDescent="0.25">
      <c r="I95" s="154"/>
    </row>
    <row r="96" spans="9:9" ht="13.2" hidden="1" x14ac:dyDescent="0.25">
      <c r="I96" s="154"/>
    </row>
    <row r="97" spans="9:9" ht="13.2" hidden="1" x14ac:dyDescent="0.25">
      <c r="I97" s="154"/>
    </row>
    <row r="98" spans="9:9" ht="13.2" hidden="1" x14ac:dyDescent="0.25">
      <c r="I98" s="154"/>
    </row>
    <row r="99" spans="9:9" ht="13.2" hidden="1" x14ac:dyDescent="0.25">
      <c r="I99" s="154"/>
    </row>
    <row r="100" spans="9:9" ht="13.2" hidden="1" x14ac:dyDescent="0.25">
      <c r="I100" s="154"/>
    </row>
    <row r="101" spans="9:9" ht="13.2" hidden="1" x14ac:dyDescent="0.25">
      <c r="I101" s="154"/>
    </row>
    <row r="102" spans="9:9" ht="13.2" hidden="1" x14ac:dyDescent="0.25">
      <c r="I102" s="154"/>
    </row>
    <row r="103" spans="9:9" ht="13.2" hidden="1" x14ac:dyDescent="0.25">
      <c r="I103" s="154"/>
    </row>
    <row r="104" spans="9:9" ht="13.2" hidden="1" x14ac:dyDescent="0.25">
      <c r="I104" s="154"/>
    </row>
    <row r="105" spans="9:9" ht="13.2" hidden="1" x14ac:dyDescent="0.25">
      <c r="I105" s="154"/>
    </row>
    <row r="106" spans="9:9" ht="13.2" hidden="1" x14ac:dyDescent="0.25">
      <c r="I106" s="154"/>
    </row>
    <row r="107" spans="9:9" ht="13.2" hidden="1" x14ac:dyDescent="0.25">
      <c r="I107" s="154"/>
    </row>
    <row r="108" spans="9:9" ht="13.2" hidden="1" x14ac:dyDescent="0.25">
      <c r="I108" s="154"/>
    </row>
    <row r="109" spans="9:9" ht="13.2" hidden="1" x14ac:dyDescent="0.25">
      <c r="I109" s="154"/>
    </row>
    <row r="110" spans="9:9" ht="13.2" hidden="1" x14ac:dyDescent="0.25">
      <c r="I110" s="154"/>
    </row>
    <row r="111" spans="9:9" ht="13.2" hidden="1" x14ac:dyDescent="0.25">
      <c r="I111" s="154"/>
    </row>
    <row r="112" spans="9:9" ht="13.2" hidden="1" x14ac:dyDescent="0.25">
      <c r="I112" s="154"/>
    </row>
    <row r="113" spans="9:9" ht="13.2" hidden="1" x14ac:dyDescent="0.25">
      <c r="I113" s="154"/>
    </row>
    <row r="114" spans="9:9" ht="13.2" hidden="1" x14ac:dyDescent="0.25">
      <c r="I114" s="154"/>
    </row>
    <row r="115" spans="9:9" ht="13.2" hidden="1" x14ac:dyDescent="0.25">
      <c r="I115" s="154"/>
    </row>
    <row r="116" spans="9:9" ht="13.2" hidden="1" x14ac:dyDescent="0.25">
      <c r="I116" s="154"/>
    </row>
    <row r="117" spans="9:9" ht="13.2" hidden="1" x14ac:dyDescent="0.25">
      <c r="I117" s="154"/>
    </row>
    <row r="118" spans="9:9" ht="13.2" hidden="1" x14ac:dyDescent="0.25">
      <c r="I118" s="154"/>
    </row>
    <row r="119" spans="9:9" ht="13.2" hidden="1" x14ac:dyDescent="0.25">
      <c r="I119" s="154"/>
    </row>
    <row r="120" spans="9:9" ht="13.2" hidden="1" x14ac:dyDescent="0.25">
      <c r="I120" s="154"/>
    </row>
    <row r="121" spans="9:9" ht="13.2" hidden="1" x14ac:dyDescent="0.25">
      <c r="I121" s="154"/>
    </row>
    <row r="122" spans="9:9" ht="13.2" hidden="1" x14ac:dyDescent="0.25">
      <c r="I122" s="154"/>
    </row>
    <row r="123" spans="9:9" ht="13.2" hidden="1" x14ac:dyDescent="0.25">
      <c r="I123" s="154"/>
    </row>
    <row r="124" spans="9:9" ht="13.2" hidden="1" x14ac:dyDescent="0.25">
      <c r="I124" s="154"/>
    </row>
    <row r="125" spans="9:9" ht="13.2" hidden="1" x14ac:dyDescent="0.25">
      <c r="I125" s="154"/>
    </row>
    <row r="126" spans="9:9" ht="13.2" hidden="1" x14ac:dyDescent="0.25">
      <c r="I126" s="154"/>
    </row>
    <row r="127" spans="9:9" ht="13.2" hidden="1" x14ac:dyDescent="0.25">
      <c r="I127" s="154"/>
    </row>
    <row r="128" spans="9:9" ht="13.2" hidden="1" x14ac:dyDescent="0.25">
      <c r="I128" s="154"/>
    </row>
    <row r="129" spans="9:9" ht="13.2" hidden="1" x14ac:dyDescent="0.25">
      <c r="I129" s="154"/>
    </row>
    <row r="130" spans="9:9" ht="13.2" hidden="1" x14ac:dyDescent="0.25">
      <c r="I130" s="154"/>
    </row>
    <row r="131" spans="9:9" ht="13.2" hidden="1" x14ac:dyDescent="0.25">
      <c r="I131" s="154"/>
    </row>
    <row r="132" spans="9:9" ht="13.2" hidden="1" x14ac:dyDescent="0.25">
      <c r="I132" s="154"/>
    </row>
    <row r="133" spans="9:9" ht="13.2" hidden="1" x14ac:dyDescent="0.25">
      <c r="I133" s="154"/>
    </row>
    <row r="134" spans="9:9" ht="13.2" hidden="1" x14ac:dyDescent="0.25">
      <c r="I134" s="154"/>
    </row>
    <row r="135" spans="9:9" ht="13.2" hidden="1" x14ac:dyDescent="0.25">
      <c r="I135" s="154"/>
    </row>
    <row r="136" spans="9:9" ht="13.2" hidden="1" x14ac:dyDescent="0.25">
      <c r="I136" s="154"/>
    </row>
    <row r="137" spans="9:9" ht="13.2" hidden="1" x14ac:dyDescent="0.25">
      <c r="I137" s="154"/>
    </row>
    <row r="138" spans="9:9" ht="13.2" hidden="1" x14ac:dyDescent="0.25">
      <c r="I138" s="154"/>
    </row>
    <row r="139" spans="9:9" ht="13.2" hidden="1" x14ac:dyDescent="0.25">
      <c r="I139" s="154"/>
    </row>
    <row r="140" spans="9:9" ht="13.2" hidden="1" x14ac:dyDescent="0.25">
      <c r="I140" s="154"/>
    </row>
    <row r="141" spans="9:9" ht="13.2" hidden="1" x14ac:dyDescent="0.25">
      <c r="I141" s="154"/>
    </row>
    <row r="142" spans="9:9" ht="13.2" hidden="1" x14ac:dyDescent="0.25">
      <c r="I142" s="154"/>
    </row>
    <row r="143" spans="9:9" ht="13.2" hidden="1" x14ac:dyDescent="0.25">
      <c r="I143" s="154"/>
    </row>
    <row r="144" spans="9:9" ht="13.2" hidden="1" x14ac:dyDescent="0.25">
      <c r="I144" s="154"/>
    </row>
    <row r="145" spans="9:9" ht="13.2" hidden="1" x14ac:dyDescent="0.25">
      <c r="I145" s="154"/>
    </row>
    <row r="146" spans="9:9" ht="13.2" hidden="1" x14ac:dyDescent="0.25">
      <c r="I146" s="154"/>
    </row>
    <row r="147" spans="9:9" ht="13.2" hidden="1" x14ac:dyDescent="0.25">
      <c r="I147" s="154"/>
    </row>
    <row r="148" spans="9:9" ht="13.2" hidden="1" x14ac:dyDescent="0.25">
      <c r="I148" s="154"/>
    </row>
    <row r="149" spans="9:9" ht="13.2" hidden="1" x14ac:dyDescent="0.25">
      <c r="I149" s="154"/>
    </row>
    <row r="150" spans="9:9" ht="13.2" hidden="1" x14ac:dyDescent="0.25">
      <c r="I150" s="154"/>
    </row>
    <row r="151" spans="9:9" ht="13.2" hidden="1" x14ac:dyDescent="0.25">
      <c r="I151" s="154"/>
    </row>
    <row r="152" spans="9:9" ht="13.2" hidden="1" x14ac:dyDescent="0.25">
      <c r="I152" s="154"/>
    </row>
    <row r="153" spans="9:9" ht="13.2" hidden="1" x14ac:dyDescent="0.25">
      <c r="I153" s="154"/>
    </row>
    <row r="154" spans="9:9" ht="13.2" hidden="1" x14ac:dyDescent="0.25">
      <c r="I154" s="154"/>
    </row>
    <row r="155" spans="9:9" ht="13.2" hidden="1" x14ac:dyDescent="0.25">
      <c r="I155" s="154"/>
    </row>
    <row r="156" spans="9:9" ht="13.2" hidden="1" x14ac:dyDescent="0.25">
      <c r="I156" s="154"/>
    </row>
    <row r="157" spans="9:9" ht="13.2" hidden="1" x14ac:dyDescent="0.25">
      <c r="I157" s="154"/>
    </row>
    <row r="158" spans="9:9" ht="13.2" hidden="1" x14ac:dyDescent="0.25">
      <c r="I158" s="154"/>
    </row>
    <row r="159" spans="9:9" ht="13.2" hidden="1" x14ac:dyDescent="0.25">
      <c r="I159" s="154"/>
    </row>
    <row r="160" spans="9:9" ht="13.2" hidden="1" x14ac:dyDescent="0.25">
      <c r="I160" s="154"/>
    </row>
    <row r="161" spans="9:9" ht="13.2" hidden="1" x14ac:dyDescent="0.25">
      <c r="I161" s="154"/>
    </row>
    <row r="162" spans="9:9" ht="13.2" hidden="1" x14ac:dyDescent="0.25">
      <c r="I162" s="154"/>
    </row>
    <row r="163" spans="9:9" ht="13.2" hidden="1" x14ac:dyDescent="0.25">
      <c r="I163" s="154"/>
    </row>
    <row r="164" spans="9:9" ht="13.2" hidden="1" x14ac:dyDescent="0.25">
      <c r="I164" s="154"/>
    </row>
    <row r="165" spans="9:9" ht="13.2" hidden="1" x14ac:dyDescent="0.25">
      <c r="I165" s="154"/>
    </row>
    <row r="166" spans="9:9" ht="13.2" hidden="1" x14ac:dyDescent="0.25">
      <c r="I166" s="154"/>
    </row>
    <row r="167" spans="9:9" ht="13.2" hidden="1" x14ac:dyDescent="0.25">
      <c r="I167" s="154"/>
    </row>
    <row r="168" spans="9:9" ht="13.2" hidden="1" x14ac:dyDescent="0.25">
      <c r="I168" s="154"/>
    </row>
    <row r="169" spans="9:9" ht="13.2" hidden="1" x14ac:dyDescent="0.25">
      <c r="I169" s="154"/>
    </row>
    <row r="170" spans="9:9" ht="13.2" hidden="1" x14ac:dyDescent="0.25">
      <c r="I170" s="154"/>
    </row>
    <row r="171" spans="9:9" ht="13.2" hidden="1" x14ac:dyDescent="0.25">
      <c r="I171" s="154"/>
    </row>
    <row r="172" spans="9:9" ht="13.2" hidden="1" x14ac:dyDescent="0.25">
      <c r="I172" s="154"/>
    </row>
    <row r="173" spans="9:9" ht="13.2" hidden="1" x14ac:dyDescent="0.25">
      <c r="I173" s="154"/>
    </row>
    <row r="174" spans="9:9" ht="13.2" hidden="1" x14ac:dyDescent="0.25">
      <c r="I174" s="154"/>
    </row>
    <row r="175" spans="9:9" ht="13.2" hidden="1" x14ac:dyDescent="0.25">
      <c r="I175" s="154"/>
    </row>
    <row r="176" spans="9:9" ht="13.2" hidden="1" x14ac:dyDescent="0.25">
      <c r="I176" s="154"/>
    </row>
    <row r="177" spans="9:9" ht="13.2" hidden="1" x14ac:dyDescent="0.25">
      <c r="I177" s="154"/>
    </row>
    <row r="178" spans="9:9" ht="13.2" hidden="1" x14ac:dyDescent="0.25">
      <c r="I178" s="154"/>
    </row>
    <row r="179" spans="9:9" ht="13.2" hidden="1" x14ac:dyDescent="0.25">
      <c r="I179" s="154"/>
    </row>
    <row r="180" spans="9:9" ht="13.2" hidden="1" x14ac:dyDescent="0.25">
      <c r="I180" s="154"/>
    </row>
    <row r="181" spans="9:9" ht="13.2" hidden="1" x14ac:dyDescent="0.25">
      <c r="I181" s="154"/>
    </row>
    <row r="182" spans="9:9" ht="13.2" hidden="1" x14ac:dyDescent="0.25">
      <c r="I182" s="154"/>
    </row>
    <row r="183" spans="9:9" ht="13.2" hidden="1" x14ac:dyDescent="0.25">
      <c r="I183" s="154"/>
    </row>
    <row r="184" spans="9:9" ht="13.2" hidden="1" x14ac:dyDescent="0.25">
      <c r="I184" s="154"/>
    </row>
    <row r="185" spans="9:9" ht="13.2" hidden="1" x14ac:dyDescent="0.25">
      <c r="I185" s="154"/>
    </row>
    <row r="186" spans="9:9" ht="13.2" hidden="1" x14ac:dyDescent="0.25">
      <c r="I186" s="154"/>
    </row>
    <row r="187" spans="9:9" ht="13.2" hidden="1" x14ac:dyDescent="0.25">
      <c r="I187" s="154"/>
    </row>
    <row r="188" spans="9:9" ht="13.2" hidden="1" x14ac:dyDescent="0.25">
      <c r="I188" s="154"/>
    </row>
    <row r="189" spans="9:9" ht="13.2" hidden="1" x14ac:dyDescent="0.25">
      <c r="I189" s="154"/>
    </row>
    <row r="190" spans="9:9" ht="13.2" hidden="1" x14ac:dyDescent="0.25">
      <c r="I190" s="154"/>
    </row>
    <row r="191" spans="9:9" ht="13.2" hidden="1" x14ac:dyDescent="0.25">
      <c r="I191" s="154"/>
    </row>
    <row r="192" spans="9:9" ht="13.2" hidden="1" x14ac:dyDescent="0.25">
      <c r="I192" s="154"/>
    </row>
    <row r="193" spans="9:9" ht="13.2" hidden="1" x14ac:dyDescent="0.25">
      <c r="I193" s="154"/>
    </row>
    <row r="194" spans="9:9" ht="13.2" hidden="1" x14ac:dyDescent="0.25">
      <c r="I194" s="154"/>
    </row>
    <row r="195" spans="9:9" ht="13.2" hidden="1" x14ac:dyDescent="0.25">
      <c r="I195" s="154"/>
    </row>
    <row r="196" spans="9:9" ht="13.2" hidden="1" x14ac:dyDescent="0.25">
      <c r="I196" s="154"/>
    </row>
    <row r="197" spans="9:9" ht="13.2" hidden="1" x14ac:dyDescent="0.25">
      <c r="I197" s="154"/>
    </row>
    <row r="198" spans="9:9" ht="13.2" hidden="1" x14ac:dyDescent="0.25">
      <c r="I198" s="154"/>
    </row>
    <row r="199" spans="9:9" ht="13.2" hidden="1" x14ac:dyDescent="0.25">
      <c r="I199" s="154"/>
    </row>
    <row r="200" spans="9:9" ht="13.2" hidden="1" x14ac:dyDescent="0.25">
      <c r="I200" s="154"/>
    </row>
    <row r="201" spans="9:9" ht="13.2" hidden="1" x14ac:dyDescent="0.25">
      <c r="I201" s="154"/>
    </row>
    <row r="202" spans="9:9" ht="13.2" hidden="1" x14ac:dyDescent="0.25">
      <c r="I202" s="154"/>
    </row>
    <row r="203" spans="9:9" ht="13.2" hidden="1" x14ac:dyDescent="0.25">
      <c r="I203" s="154"/>
    </row>
    <row r="204" spans="9:9" ht="13.2" hidden="1" x14ac:dyDescent="0.25">
      <c r="I204" s="154"/>
    </row>
    <row r="205" spans="9:9" ht="13.2" hidden="1" x14ac:dyDescent="0.25">
      <c r="I205" s="154"/>
    </row>
    <row r="206" spans="9:9" ht="13.2" hidden="1" x14ac:dyDescent="0.25">
      <c r="I206" s="154"/>
    </row>
    <row r="207" spans="9:9" ht="13.2" hidden="1" x14ac:dyDescent="0.25">
      <c r="I207" s="154"/>
    </row>
    <row r="208" spans="9:9" ht="13.2" hidden="1" x14ac:dyDescent="0.25">
      <c r="I208" s="154"/>
    </row>
    <row r="209" spans="9:9" ht="13.2" hidden="1" x14ac:dyDescent="0.25">
      <c r="I209" s="154"/>
    </row>
    <row r="210" spans="9:9" ht="13.2" hidden="1" x14ac:dyDescent="0.25">
      <c r="I210" s="154"/>
    </row>
    <row r="211" spans="9:9" ht="13.2" hidden="1" x14ac:dyDescent="0.25">
      <c r="I211" s="154"/>
    </row>
    <row r="212" spans="9:9" ht="13.2" hidden="1" x14ac:dyDescent="0.25">
      <c r="I212" s="154"/>
    </row>
    <row r="213" spans="9:9" ht="13.2" hidden="1" x14ac:dyDescent="0.25">
      <c r="I213" s="154"/>
    </row>
    <row r="214" spans="9:9" ht="13.2" hidden="1" x14ac:dyDescent="0.25">
      <c r="I214" s="154"/>
    </row>
    <row r="215" spans="9:9" ht="13.2" hidden="1" x14ac:dyDescent="0.25">
      <c r="I215" s="154"/>
    </row>
    <row r="216" spans="9:9" ht="13.2" hidden="1" x14ac:dyDescent="0.25">
      <c r="I216" s="154"/>
    </row>
    <row r="217" spans="9:9" ht="13.2" hidden="1" x14ac:dyDescent="0.25">
      <c r="I217" s="154"/>
    </row>
    <row r="218" spans="9:9" ht="13.2" hidden="1" x14ac:dyDescent="0.25">
      <c r="I218" s="154"/>
    </row>
    <row r="219" spans="9:9" ht="13.2" hidden="1" x14ac:dyDescent="0.25">
      <c r="I219" s="154"/>
    </row>
    <row r="220" spans="9:9" ht="13.2" hidden="1" x14ac:dyDescent="0.25">
      <c r="I220" s="154"/>
    </row>
    <row r="221" spans="9:9" ht="13.2" hidden="1" x14ac:dyDescent="0.25">
      <c r="I221" s="154"/>
    </row>
    <row r="222" spans="9:9" ht="13.2" hidden="1" x14ac:dyDescent="0.25">
      <c r="I222" s="154"/>
    </row>
    <row r="223" spans="9:9" ht="13.2" hidden="1" x14ac:dyDescent="0.25">
      <c r="I223" s="154"/>
    </row>
    <row r="224" spans="9:9" ht="13.2" hidden="1" x14ac:dyDescent="0.25">
      <c r="I224" s="154"/>
    </row>
    <row r="225" spans="9:9" ht="13.2" hidden="1" x14ac:dyDescent="0.25">
      <c r="I225" s="154"/>
    </row>
    <row r="226" spans="9:9" ht="13.2" hidden="1" x14ac:dyDescent="0.25">
      <c r="I226" s="154"/>
    </row>
    <row r="227" spans="9:9" ht="13.2" hidden="1" x14ac:dyDescent="0.25">
      <c r="I227" s="154"/>
    </row>
    <row r="228" spans="9:9" ht="13.2" hidden="1" x14ac:dyDescent="0.25">
      <c r="I228" s="154"/>
    </row>
    <row r="229" spans="9:9" ht="13.2" hidden="1" x14ac:dyDescent="0.25">
      <c r="I229" s="154"/>
    </row>
    <row r="230" spans="9:9" ht="13.2" hidden="1" x14ac:dyDescent="0.25">
      <c r="I230" s="154"/>
    </row>
    <row r="231" spans="9:9" ht="13.2" hidden="1" x14ac:dyDescent="0.25">
      <c r="I231" s="154"/>
    </row>
    <row r="232" spans="9:9" ht="13.2" hidden="1" x14ac:dyDescent="0.25">
      <c r="I232" s="154"/>
    </row>
    <row r="233" spans="9:9" ht="13.2" hidden="1" x14ac:dyDescent="0.25">
      <c r="I233" s="154"/>
    </row>
    <row r="234" spans="9:9" ht="13.2" hidden="1" x14ac:dyDescent="0.25">
      <c r="I234" s="154"/>
    </row>
    <row r="235" spans="9:9" ht="13.2" hidden="1" x14ac:dyDescent="0.25">
      <c r="I235" s="154"/>
    </row>
    <row r="236" spans="9:9" ht="13.2" hidden="1" x14ac:dyDescent="0.25">
      <c r="I236" s="154"/>
    </row>
    <row r="237" spans="9:9" ht="13.2" hidden="1" x14ac:dyDescent="0.25">
      <c r="I237" s="154"/>
    </row>
    <row r="238" spans="9:9" ht="13.2" hidden="1" x14ac:dyDescent="0.25">
      <c r="I238" s="154"/>
    </row>
    <row r="239" spans="9:9" ht="13.2" hidden="1" x14ac:dyDescent="0.25">
      <c r="I239" s="154"/>
    </row>
    <row r="240" spans="9:9" ht="13.2" hidden="1" x14ac:dyDescent="0.25">
      <c r="I240" s="154"/>
    </row>
    <row r="241" spans="9:9" ht="13.2" hidden="1" x14ac:dyDescent="0.25">
      <c r="I241" s="154"/>
    </row>
    <row r="242" spans="9:9" ht="13.2" hidden="1" x14ac:dyDescent="0.25">
      <c r="I242" s="154"/>
    </row>
    <row r="243" spans="9:9" ht="13.2" hidden="1" x14ac:dyDescent="0.25">
      <c r="I243" s="154"/>
    </row>
    <row r="244" spans="9:9" ht="13.2" hidden="1" x14ac:dyDescent="0.25">
      <c r="I244" s="154"/>
    </row>
    <row r="245" spans="9:9" ht="13.2" hidden="1" x14ac:dyDescent="0.25">
      <c r="I245" s="154"/>
    </row>
    <row r="246" spans="9:9" ht="13.2" hidden="1" x14ac:dyDescent="0.25">
      <c r="I246" s="154"/>
    </row>
    <row r="247" spans="9:9" ht="13.2" hidden="1" x14ac:dyDescent="0.25">
      <c r="I247" s="154"/>
    </row>
    <row r="248" spans="9:9" ht="13.2" hidden="1" x14ac:dyDescent="0.25">
      <c r="I248" s="154"/>
    </row>
    <row r="249" spans="9:9" ht="13.2" hidden="1" x14ac:dyDescent="0.25">
      <c r="I249" s="154"/>
    </row>
    <row r="250" spans="9:9" ht="13.2" hidden="1" x14ac:dyDescent="0.25">
      <c r="I250" s="154"/>
    </row>
    <row r="251" spans="9:9" ht="13.2" hidden="1" x14ac:dyDescent="0.25">
      <c r="I251" s="154"/>
    </row>
    <row r="252" spans="9:9" ht="13.2" hidden="1" x14ac:dyDescent="0.25">
      <c r="I252" s="154"/>
    </row>
    <row r="253" spans="9:9" ht="13.2" hidden="1" x14ac:dyDescent="0.25">
      <c r="I253" s="154"/>
    </row>
    <row r="254" spans="9:9" ht="13.2" hidden="1" x14ac:dyDescent="0.25">
      <c r="I254" s="154"/>
    </row>
    <row r="255" spans="9:9" ht="13.2" hidden="1" x14ac:dyDescent="0.25">
      <c r="I255" s="154"/>
    </row>
    <row r="256" spans="9:9" ht="13.2" hidden="1" x14ac:dyDescent="0.25">
      <c r="I256" s="154"/>
    </row>
    <row r="257" spans="9:9" ht="13.2" hidden="1" x14ac:dyDescent="0.25">
      <c r="I257" s="154"/>
    </row>
    <row r="258" spans="9:9" ht="13.2" hidden="1" x14ac:dyDescent="0.25">
      <c r="I258" s="154"/>
    </row>
    <row r="259" spans="9:9" ht="13.2" hidden="1" x14ac:dyDescent="0.25">
      <c r="I259" s="154"/>
    </row>
    <row r="260" spans="9:9" ht="13.2" hidden="1" x14ac:dyDescent="0.25">
      <c r="I260" s="154"/>
    </row>
    <row r="261" spans="9:9" ht="13.2" hidden="1" x14ac:dyDescent="0.25">
      <c r="I261" s="154"/>
    </row>
    <row r="262" spans="9:9" ht="13.2" hidden="1" x14ac:dyDescent="0.25">
      <c r="I262" s="154"/>
    </row>
    <row r="263" spans="9:9" ht="13.2" hidden="1" x14ac:dyDescent="0.25">
      <c r="I263" s="154"/>
    </row>
    <row r="264" spans="9:9" ht="13.2" hidden="1" x14ac:dyDescent="0.25">
      <c r="I264" s="154"/>
    </row>
    <row r="265" spans="9:9" ht="13.2" hidden="1" x14ac:dyDescent="0.25">
      <c r="I265" s="154"/>
    </row>
    <row r="266" spans="9:9" ht="13.2" hidden="1" x14ac:dyDescent="0.25">
      <c r="I266" s="154"/>
    </row>
    <row r="267" spans="9:9" ht="13.2" hidden="1" x14ac:dyDescent="0.25">
      <c r="I267" s="154"/>
    </row>
    <row r="268" spans="9:9" ht="13.2" hidden="1" x14ac:dyDescent="0.25">
      <c r="I268" s="154"/>
    </row>
    <row r="269" spans="9:9" ht="13.2" hidden="1" x14ac:dyDescent="0.25">
      <c r="I269" s="154"/>
    </row>
    <row r="270" spans="9:9" ht="13.2" hidden="1" x14ac:dyDescent="0.25">
      <c r="I270" s="154"/>
    </row>
    <row r="271" spans="9:9" ht="13.2" hidden="1" x14ac:dyDescent="0.25">
      <c r="I271" s="154"/>
    </row>
    <row r="272" spans="9:9" ht="13.2" hidden="1" x14ac:dyDescent="0.25">
      <c r="I272" s="154"/>
    </row>
    <row r="273" spans="9:9" ht="13.2" hidden="1" x14ac:dyDescent="0.25">
      <c r="I273" s="154"/>
    </row>
    <row r="274" spans="9:9" ht="13.2" hidden="1" x14ac:dyDescent="0.25">
      <c r="I274" s="154"/>
    </row>
    <row r="275" spans="9:9" ht="13.2" hidden="1" x14ac:dyDescent="0.25">
      <c r="I275" s="154"/>
    </row>
    <row r="276" spans="9:9" ht="13.2" hidden="1" x14ac:dyDescent="0.25">
      <c r="I276" s="154"/>
    </row>
    <row r="277" spans="9:9" ht="13.2" hidden="1" x14ac:dyDescent="0.25">
      <c r="I277" s="154"/>
    </row>
    <row r="278" spans="9:9" ht="13.2" hidden="1" x14ac:dyDescent="0.25">
      <c r="I278" s="154"/>
    </row>
    <row r="279" spans="9:9" ht="13.2" hidden="1" x14ac:dyDescent="0.25">
      <c r="I279" s="154"/>
    </row>
    <row r="280" spans="9:9" ht="13.2" hidden="1" x14ac:dyDescent="0.25">
      <c r="I280" s="154"/>
    </row>
    <row r="281" spans="9:9" ht="13.2" hidden="1" x14ac:dyDescent="0.25">
      <c r="I281" s="154"/>
    </row>
    <row r="282" spans="9:9" ht="13.2" hidden="1" x14ac:dyDescent="0.25">
      <c r="I282" s="154"/>
    </row>
    <row r="283" spans="9:9" ht="13.2" hidden="1" x14ac:dyDescent="0.25">
      <c r="I283" s="154"/>
    </row>
    <row r="284" spans="9:9" ht="13.2" hidden="1" x14ac:dyDescent="0.25">
      <c r="I284" s="154"/>
    </row>
    <row r="285" spans="9:9" ht="13.2" hidden="1" x14ac:dyDescent="0.25">
      <c r="I285" s="154"/>
    </row>
    <row r="286" spans="9:9" ht="13.2" hidden="1" x14ac:dyDescent="0.25">
      <c r="I286" s="154"/>
    </row>
    <row r="287" spans="9:9" ht="13.2" hidden="1" x14ac:dyDescent="0.25">
      <c r="I287" s="154"/>
    </row>
    <row r="288" spans="9:9" ht="13.2" hidden="1" x14ac:dyDescent="0.25">
      <c r="I288" s="154"/>
    </row>
    <row r="289" spans="9:9" ht="13.2" hidden="1" x14ac:dyDescent="0.25">
      <c r="I289" s="154"/>
    </row>
    <row r="290" spans="9:9" ht="13.2" hidden="1" x14ac:dyDescent="0.25">
      <c r="I290" s="154"/>
    </row>
    <row r="291" spans="9:9" ht="13.2" hidden="1" x14ac:dyDescent="0.25">
      <c r="I291" s="154"/>
    </row>
    <row r="292" spans="9:9" ht="13.2" hidden="1" x14ac:dyDescent="0.25">
      <c r="I292" s="154"/>
    </row>
    <row r="293" spans="9:9" ht="13.2" hidden="1" x14ac:dyDescent="0.25">
      <c r="I293" s="154"/>
    </row>
    <row r="294" spans="9:9" ht="13.2" hidden="1" x14ac:dyDescent="0.25">
      <c r="I294" s="154"/>
    </row>
    <row r="295" spans="9:9" ht="13.2" hidden="1" x14ac:dyDescent="0.25">
      <c r="I295" s="154"/>
    </row>
    <row r="296" spans="9:9" ht="13.2" hidden="1" x14ac:dyDescent="0.25">
      <c r="I296" s="154"/>
    </row>
    <row r="297" spans="9:9" ht="13.2" hidden="1" x14ac:dyDescent="0.25">
      <c r="I297" s="154"/>
    </row>
    <row r="298" spans="9:9" ht="13.2" hidden="1" x14ac:dyDescent="0.25">
      <c r="I298" s="154"/>
    </row>
    <row r="299" spans="9:9" ht="13.2" hidden="1" x14ac:dyDescent="0.25">
      <c r="I299" s="154"/>
    </row>
    <row r="300" spans="9:9" ht="13.2" hidden="1" x14ac:dyDescent="0.25">
      <c r="I300" s="154"/>
    </row>
    <row r="301" spans="9:9" ht="13.2" hidden="1" x14ac:dyDescent="0.25">
      <c r="I301" s="154"/>
    </row>
    <row r="302" spans="9:9" ht="13.2" hidden="1" x14ac:dyDescent="0.25">
      <c r="I302" s="154"/>
    </row>
    <row r="303" spans="9:9" ht="13.2" hidden="1" x14ac:dyDescent="0.25">
      <c r="I303" s="154"/>
    </row>
    <row r="304" spans="9:9" ht="13.2" hidden="1" x14ac:dyDescent="0.25">
      <c r="I304" s="154"/>
    </row>
    <row r="305" spans="9:9" ht="13.2" hidden="1" x14ac:dyDescent="0.25">
      <c r="I305" s="154"/>
    </row>
    <row r="306" spans="9:9" ht="13.2" hidden="1" x14ac:dyDescent="0.25">
      <c r="I306" s="154"/>
    </row>
    <row r="307" spans="9:9" ht="13.2" hidden="1" x14ac:dyDescent="0.25">
      <c r="I307" s="154"/>
    </row>
    <row r="308" spans="9:9" ht="13.2" hidden="1" x14ac:dyDescent="0.25">
      <c r="I308" s="154"/>
    </row>
    <row r="309" spans="9:9" ht="13.2" hidden="1" x14ac:dyDescent="0.25">
      <c r="I309" s="154"/>
    </row>
    <row r="310" spans="9:9" ht="13.2" hidden="1" x14ac:dyDescent="0.25">
      <c r="I310" s="154"/>
    </row>
    <row r="311" spans="9:9" ht="13.2" hidden="1" x14ac:dyDescent="0.25">
      <c r="I311" s="154"/>
    </row>
    <row r="312" spans="9:9" ht="13.2" hidden="1" x14ac:dyDescent="0.25">
      <c r="I312" s="154"/>
    </row>
    <row r="313" spans="9:9" ht="13.2" hidden="1" x14ac:dyDescent="0.25">
      <c r="I313" s="154"/>
    </row>
    <row r="314" spans="9:9" ht="13.2" hidden="1" x14ac:dyDescent="0.25">
      <c r="I314" s="154"/>
    </row>
    <row r="315" spans="9:9" ht="13.2" hidden="1" x14ac:dyDescent="0.25">
      <c r="I315" s="154"/>
    </row>
    <row r="316" spans="9:9" ht="13.2" hidden="1" x14ac:dyDescent="0.25">
      <c r="I316" s="154"/>
    </row>
    <row r="317" spans="9:9" ht="13.2" hidden="1" x14ac:dyDescent="0.25">
      <c r="I317" s="154"/>
    </row>
    <row r="318" spans="9:9" ht="13.2" hidden="1" x14ac:dyDescent="0.25">
      <c r="I318" s="154"/>
    </row>
    <row r="319" spans="9:9" ht="13.2" hidden="1" x14ac:dyDescent="0.25">
      <c r="I319" s="154"/>
    </row>
    <row r="320" spans="9:9" ht="13.2" hidden="1" x14ac:dyDescent="0.25">
      <c r="I320" s="154"/>
    </row>
    <row r="321" spans="9:9" ht="13.2" hidden="1" x14ac:dyDescent="0.25">
      <c r="I321" s="154"/>
    </row>
    <row r="322" spans="9:9" ht="13.2" hidden="1" x14ac:dyDescent="0.25">
      <c r="I322" s="154"/>
    </row>
    <row r="323" spans="9:9" ht="13.2" hidden="1" x14ac:dyDescent="0.25">
      <c r="I323" s="154"/>
    </row>
    <row r="324" spans="9:9" ht="13.2" hidden="1" x14ac:dyDescent="0.25">
      <c r="I324" s="154"/>
    </row>
    <row r="325" spans="9:9" ht="13.2" hidden="1" x14ac:dyDescent="0.25">
      <c r="I325" s="154"/>
    </row>
    <row r="326" spans="9:9" ht="13.2" hidden="1" x14ac:dyDescent="0.25">
      <c r="I326" s="154"/>
    </row>
    <row r="327" spans="9:9" ht="13.2" hidden="1" x14ac:dyDescent="0.25">
      <c r="I327" s="154"/>
    </row>
    <row r="328" spans="9:9" ht="13.2" hidden="1" x14ac:dyDescent="0.25">
      <c r="I328" s="154"/>
    </row>
    <row r="329" spans="9:9" ht="13.2" hidden="1" x14ac:dyDescent="0.25">
      <c r="I329" s="154"/>
    </row>
    <row r="330" spans="9:9" ht="13.2" hidden="1" x14ac:dyDescent="0.25">
      <c r="I330" s="154"/>
    </row>
    <row r="331" spans="9:9" ht="13.2" hidden="1" x14ac:dyDescent="0.25">
      <c r="I331" s="154"/>
    </row>
    <row r="332" spans="9:9" ht="13.2" hidden="1" x14ac:dyDescent="0.25">
      <c r="I332" s="154"/>
    </row>
    <row r="333" spans="9:9" ht="13.2" hidden="1" x14ac:dyDescent="0.25">
      <c r="I333" s="154"/>
    </row>
    <row r="334" spans="9:9" ht="13.2" hidden="1" x14ac:dyDescent="0.25">
      <c r="I334" s="154"/>
    </row>
    <row r="335" spans="9:9" ht="13.2" hidden="1" x14ac:dyDescent="0.25">
      <c r="I335" s="154"/>
    </row>
    <row r="336" spans="9:9" ht="13.2" hidden="1" x14ac:dyDescent="0.25">
      <c r="I336" s="154"/>
    </row>
    <row r="337" spans="9:9" ht="13.2" hidden="1" x14ac:dyDescent="0.25">
      <c r="I337" s="154"/>
    </row>
    <row r="338" spans="9:9" ht="13.2" hidden="1" x14ac:dyDescent="0.25">
      <c r="I338" s="154"/>
    </row>
    <row r="339" spans="9:9" ht="13.2" hidden="1" x14ac:dyDescent="0.25">
      <c r="I339" s="154"/>
    </row>
    <row r="340" spans="9:9" ht="13.2" hidden="1" x14ac:dyDescent="0.25">
      <c r="I340" s="154"/>
    </row>
    <row r="341" spans="9:9" ht="13.2" hidden="1" x14ac:dyDescent="0.25">
      <c r="I341" s="154"/>
    </row>
    <row r="342" spans="9:9" ht="13.2" hidden="1" x14ac:dyDescent="0.25">
      <c r="I342" s="154"/>
    </row>
    <row r="343" spans="9:9" ht="13.2" hidden="1" x14ac:dyDescent="0.25">
      <c r="I343" s="154"/>
    </row>
    <row r="344" spans="9:9" ht="13.2" hidden="1" x14ac:dyDescent="0.25">
      <c r="I344" s="154"/>
    </row>
    <row r="345" spans="9:9" ht="13.2" hidden="1" x14ac:dyDescent="0.25">
      <c r="I345" s="154"/>
    </row>
    <row r="346" spans="9:9" ht="13.2" hidden="1" x14ac:dyDescent="0.25">
      <c r="I346" s="154"/>
    </row>
    <row r="347" spans="9:9" ht="13.2" hidden="1" x14ac:dyDescent="0.25">
      <c r="I347" s="154"/>
    </row>
    <row r="348" spans="9:9" ht="13.2" hidden="1" x14ac:dyDescent="0.25">
      <c r="I348" s="154"/>
    </row>
    <row r="349" spans="9:9" ht="13.2" hidden="1" x14ac:dyDescent="0.25">
      <c r="I349" s="154"/>
    </row>
    <row r="350" spans="9:9" ht="13.2" hidden="1" x14ac:dyDescent="0.25">
      <c r="I350" s="154"/>
    </row>
    <row r="351" spans="9:9" ht="13.2" hidden="1" x14ac:dyDescent="0.25">
      <c r="I351" s="154"/>
    </row>
    <row r="352" spans="9:9" ht="13.2" hidden="1" x14ac:dyDescent="0.25">
      <c r="I352" s="154"/>
    </row>
    <row r="353" spans="9:9" ht="13.2" hidden="1" x14ac:dyDescent="0.25">
      <c r="I353" s="154"/>
    </row>
    <row r="354" spans="9:9" ht="13.2" hidden="1" x14ac:dyDescent="0.25">
      <c r="I354" s="154"/>
    </row>
    <row r="355" spans="9:9" ht="13.2" hidden="1" x14ac:dyDescent="0.25">
      <c r="I355" s="154"/>
    </row>
    <row r="356" spans="9:9" ht="13.2" hidden="1" x14ac:dyDescent="0.25">
      <c r="I356" s="154"/>
    </row>
    <row r="357" spans="9:9" ht="13.2" hidden="1" x14ac:dyDescent="0.25">
      <c r="I357" s="154"/>
    </row>
    <row r="358" spans="9:9" ht="13.2" hidden="1" x14ac:dyDescent="0.25">
      <c r="I358" s="154"/>
    </row>
    <row r="359" spans="9:9" ht="13.2" hidden="1" x14ac:dyDescent="0.25">
      <c r="I359" s="154"/>
    </row>
    <row r="360" spans="9:9" ht="13.2" hidden="1" x14ac:dyDescent="0.25">
      <c r="I360" s="154"/>
    </row>
    <row r="361" spans="9:9" ht="13.2" hidden="1" x14ac:dyDescent="0.25">
      <c r="I361" s="154"/>
    </row>
    <row r="362" spans="9:9" ht="13.2" hidden="1" x14ac:dyDescent="0.25">
      <c r="I362" s="154"/>
    </row>
    <row r="363" spans="9:9" ht="13.2" hidden="1" x14ac:dyDescent="0.25">
      <c r="I363" s="154"/>
    </row>
    <row r="364" spans="9:9" ht="13.2" hidden="1" x14ac:dyDescent="0.25">
      <c r="I364" s="154"/>
    </row>
    <row r="365" spans="9:9" ht="13.2" hidden="1" x14ac:dyDescent="0.25">
      <c r="I365" s="154"/>
    </row>
    <row r="366" spans="9:9" ht="13.2" hidden="1" x14ac:dyDescent="0.25">
      <c r="I366" s="154"/>
    </row>
    <row r="367" spans="9:9" ht="13.2" hidden="1" x14ac:dyDescent="0.25">
      <c r="I367" s="154"/>
    </row>
    <row r="368" spans="9:9" ht="13.2" hidden="1" x14ac:dyDescent="0.25">
      <c r="I368" s="154"/>
    </row>
    <row r="369" spans="9:9" ht="13.2" hidden="1" x14ac:dyDescent="0.25">
      <c r="I369" s="154"/>
    </row>
    <row r="370" spans="9:9" ht="13.2" hidden="1" x14ac:dyDescent="0.25">
      <c r="I370" s="154"/>
    </row>
    <row r="371" spans="9:9" ht="13.2" hidden="1" x14ac:dyDescent="0.25">
      <c r="I371" s="154"/>
    </row>
    <row r="372" spans="9:9" ht="13.2" hidden="1" x14ac:dyDescent="0.25">
      <c r="I372" s="154"/>
    </row>
    <row r="373" spans="9:9" ht="13.2" hidden="1" x14ac:dyDescent="0.25">
      <c r="I373" s="154"/>
    </row>
    <row r="374" spans="9:9" ht="13.2" hidden="1" x14ac:dyDescent="0.25">
      <c r="I374" s="154"/>
    </row>
    <row r="375" spans="9:9" ht="13.2" hidden="1" x14ac:dyDescent="0.25">
      <c r="I375" s="154"/>
    </row>
    <row r="376" spans="9:9" ht="13.2" hidden="1" x14ac:dyDescent="0.25">
      <c r="I376" s="154"/>
    </row>
    <row r="377" spans="9:9" ht="13.2" hidden="1" x14ac:dyDescent="0.25">
      <c r="I377" s="154"/>
    </row>
    <row r="378" spans="9:9" ht="13.2" hidden="1" x14ac:dyDescent="0.25">
      <c r="I378" s="154"/>
    </row>
    <row r="379" spans="9:9" ht="13.2" hidden="1" x14ac:dyDescent="0.25">
      <c r="I379" s="154"/>
    </row>
    <row r="380" spans="9:9" ht="13.2" hidden="1" x14ac:dyDescent="0.25">
      <c r="I380" s="154"/>
    </row>
    <row r="381" spans="9:9" ht="13.2" hidden="1" x14ac:dyDescent="0.25">
      <c r="I381" s="154"/>
    </row>
    <row r="382" spans="9:9" ht="13.2" hidden="1" x14ac:dyDescent="0.25">
      <c r="I382" s="154"/>
    </row>
    <row r="383" spans="9:9" ht="13.2" hidden="1" x14ac:dyDescent="0.25">
      <c r="I383" s="154"/>
    </row>
    <row r="384" spans="9:9" ht="13.2" hidden="1" x14ac:dyDescent="0.25">
      <c r="I384" s="154"/>
    </row>
    <row r="385" spans="9:9" ht="13.2" hidden="1" x14ac:dyDescent="0.25">
      <c r="I385" s="154"/>
    </row>
    <row r="386" spans="9:9" ht="13.2" hidden="1" x14ac:dyDescent="0.25">
      <c r="I386" s="154"/>
    </row>
    <row r="387" spans="9:9" ht="13.2" hidden="1" x14ac:dyDescent="0.25">
      <c r="I387" s="154"/>
    </row>
    <row r="388" spans="9:9" ht="13.2" hidden="1" x14ac:dyDescent="0.25">
      <c r="I388" s="154"/>
    </row>
    <row r="389" spans="9:9" ht="13.2" hidden="1" x14ac:dyDescent="0.25">
      <c r="I389" s="154"/>
    </row>
    <row r="390" spans="9:9" ht="13.2" hidden="1" x14ac:dyDescent="0.25">
      <c r="I390" s="154"/>
    </row>
    <row r="391" spans="9:9" ht="13.2" hidden="1" x14ac:dyDescent="0.25">
      <c r="I391" s="154"/>
    </row>
    <row r="392" spans="9:9" ht="13.2" hidden="1" x14ac:dyDescent="0.25">
      <c r="I392" s="154"/>
    </row>
    <row r="393" spans="9:9" ht="13.2" hidden="1" x14ac:dyDescent="0.25">
      <c r="I393" s="154"/>
    </row>
    <row r="394" spans="9:9" ht="13.2" hidden="1" x14ac:dyDescent="0.25">
      <c r="I394" s="154"/>
    </row>
    <row r="395" spans="9:9" ht="13.2" hidden="1" x14ac:dyDescent="0.25">
      <c r="I395" s="154"/>
    </row>
    <row r="396" spans="9:9" ht="13.2" hidden="1" x14ac:dyDescent="0.25">
      <c r="I396" s="154"/>
    </row>
    <row r="397" spans="9:9" ht="13.2" hidden="1" x14ac:dyDescent="0.25">
      <c r="I397" s="154"/>
    </row>
    <row r="398" spans="9:9" ht="13.2" hidden="1" x14ac:dyDescent="0.25">
      <c r="I398" s="154"/>
    </row>
    <row r="399" spans="9:9" ht="13.2" hidden="1" x14ac:dyDescent="0.25">
      <c r="I399" s="154"/>
    </row>
    <row r="400" spans="9:9" ht="13.2" hidden="1" x14ac:dyDescent="0.25">
      <c r="I400" s="154"/>
    </row>
    <row r="401" spans="9:9" ht="13.2" hidden="1" x14ac:dyDescent="0.25">
      <c r="I401" s="154"/>
    </row>
    <row r="402" spans="9:9" ht="13.2" hidden="1" x14ac:dyDescent="0.25">
      <c r="I402" s="154"/>
    </row>
    <row r="403" spans="9:9" ht="13.2" hidden="1" x14ac:dyDescent="0.25">
      <c r="I403" s="154"/>
    </row>
    <row r="404" spans="9:9" ht="13.2" hidden="1" x14ac:dyDescent="0.25">
      <c r="I404" s="154"/>
    </row>
    <row r="405" spans="9:9" ht="13.2" hidden="1" x14ac:dyDescent="0.25">
      <c r="I405" s="154"/>
    </row>
    <row r="406" spans="9:9" ht="13.2" hidden="1" x14ac:dyDescent="0.25">
      <c r="I406" s="154"/>
    </row>
    <row r="407" spans="9:9" ht="13.2" hidden="1" x14ac:dyDescent="0.25">
      <c r="I407" s="154"/>
    </row>
    <row r="408" spans="9:9" ht="13.2" hidden="1" x14ac:dyDescent="0.25">
      <c r="I408" s="154"/>
    </row>
    <row r="409" spans="9:9" ht="13.2" hidden="1" x14ac:dyDescent="0.25">
      <c r="I409" s="154"/>
    </row>
    <row r="410" spans="9:9" ht="13.2" hidden="1" x14ac:dyDescent="0.25">
      <c r="I410" s="154"/>
    </row>
    <row r="411" spans="9:9" ht="13.2" hidden="1" x14ac:dyDescent="0.25">
      <c r="I411" s="154"/>
    </row>
    <row r="412" spans="9:9" ht="13.2" hidden="1" x14ac:dyDescent="0.25">
      <c r="I412" s="154"/>
    </row>
    <row r="413" spans="9:9" ht="13.2" hidden="1" x14ac:dyDescent="0.25">
      <c r="I413" s="154"/>
    </row>
    <row r="414" spans="9:9" ht="13.2" hidden="1" x14ac:dyDescent="0.25">
      <c r="I414" s="154"/>
    </row>
    <row r="415" spans="9:9" ht="13.2" hidden="1" x14ac:dyDescent="0.25">
      <c r="I415" s="154"/>
    </row>
    <row r="416" spans="9:9" ht="13.2" hidden="1" x14ac:dyDescent="0.25">
      <c r="I416" s="154"/>
    </row>
    <row r="417" spans="9:9" ht="13.2" hidden="1" x14ac:dyDescent="0.25">
      <c r="I417" s="154"/>
    </row>
    <row r="418" spans="9:9" ht="13.2" hidden="1" x14ac:dyDescent="0.25">
      <c r="I418" s="154"/>
    </row>
    <row r="419" spans="9:9" ht="13.2" hidden="1" x14ac:dyDescent="0.25">
      <c r="I419" s="154"/>
    </row>
    <row r="420" spans="9:9" ht="13.2" hidden="1" x14ac:dyDescent="0.25">
      <c r="I420" s="154"/>
    </row>
    <row r="421" spans="9:9" ht="13.2" hidden="1" x14ac:dyDescent="0.25">
      <c r="I421" s="154"/>
    </row>
    <row r="422" spans="9:9" ht="13.2" hidden="1" x14ac:dyDescent="0.25">
      <c r="I422" s="154"/>
    </row>
    <row r="423" spans="9:9" ht="13.2" hidden="1" x14ac:dyDescent="0.25">
      <c r="I423" s="154"/>
    </row>
    <row r="424" spans="9:9" ht="13.2" hidden="1" x14ac:dyDescent="0.25">
      <c r="I424" s="154"/>
    </row>
    <row r="425" spans="9:9" ht="13.2" hidden="1" x14ac:dyDescent="0.25">
      <c r="I425" s="154"/>
    </row>
    <row r="426" spans="9:9" ht="13.2" hidden="1" x14ac:dyDescent="0.25">
      <c r="I426" s="154"/>
    </row>
    <row r="427" spans="9:9" ht="13.2" hidden="1" x14ac:dyDescent="0.25">
      <c r="I427" s="154"/>
    </row>
    <row r="428" spans="9:9" ht="13.2" hidden="1" x14ac:dyDescent="0.25">
      <c r="I428" s="154"/>
    </row>
    <row r="429" spans="9:9" ht="13.2" hidden="1" x14ac:dyDescent="0.25">
      <c r="I429" s="154"/>
    </row>
    <row r="430" spans="9:9" ht="13.2" hidden="1" x14ac:dyDescent="0.25">
      <c r="I430" s="154"/>
    </row>
    <row r="431" spans="9:9" ht="13.2" hidden="1" x14ac:dyDescent="0.25">
      <c r="I431" s="154"/>
    </row>
    <row r="432" spans="9:9" ht="13.2" hidden="1" x14ac:dyDescent="0.25">
      <c r="I432" s="154"/>
    </row>
    <row r="433" spans="9:9" ht="13.2" hidden="1" x14ac:dyDescent="0.25">
      <c r="I433" s="154"/>
    </row>
    <row r="434" spans="9:9" ht="13.2" hidden="1" x14ac:dyDescent="0.25">
      <c r="I434" s="154"/>
    </row>
    <row r="435" spans="9:9" ht="13.2" hidden="1" x14ac:dyDescent="0.25">
      <c r="I435" s="154"/>
    </row>
    <row r="436" spans="9:9" ht="13.2" hidden="1" x14ac:dyDescent="0.25">
      <c r="I436" s="154"/>
    </row>
    <row r="437" spans="9:9" ht="13.2" hidden="1" x14ac:dyDescent="0.25">
      <c r="I437" s="154"/>
    </row>
    <row r="438" spans="9:9" ht="13.2" hidden="1" x14ac:dyDescent="0.25">
      <c r="I438" s="154"/>
    </row>
    <row r="439" spans="9:9" ht="13.2" hidden="1" x14ac:dyDescent="0.25">
      <c r="I439" s="154"/>
    </row>
    <row r="440" spans="9:9" ht="13.2" hidden="1" x14ac:dyDescent="0.25">
      <c r="I440" s="154"/>
    </row>
    <row r="441" spans="9:9" ht="13.2" hidden="1" x14ac:dyDescent="0.25">
      <c r="I441" s="154"/>
    </row>
    <row r="442" spans="9:9" ht="13.2" hidden="1" x14ac:dyDescent="0.25">
      <c r="I442" s="154"/>
    </row>
    <row r="443" spans="9:9" ht="13.2" hidden="1" x14ac:dyDescent="0.25">
      <c r="I443" s="154"/>
    </row>
    <row r="444" spans="9:9" ht="13.2" hidden="1" x14ac:dyDescent="0.25">
      <c r="I444" s="154"/>
    </row>
    <row r="445" spans="9:9" ht="13.2" hidden="1" x14ac:dyDescent="0.25">
      <c r="I445" s="154"/>
    </row>
    <row r="446" spans="9:9" ht="13.2" hidden="1" x14ac:dyDescent="0.25">
      <c r="I446" s="154"/>
    </row>
    <row r="447" spans="9:9" ht="13.2" hidden="1" x14ac:dyDescent="0.25">
      <c r="I447" s="154"/>
    </row>
    <row r="448" spans="9:9" ht="13.2" hidden="1" x14ac:dyDescent="0.25">
      <c r="I448" s="154"/>
    </row>
    <row r="449" spans="9:9" ht="13.2" hidden="1" x14ac:dyDescent="0.25">
      <c r="I449" s="154"/>
    </row>
    <row r="450" spans="9:9" ht="13.2" hidden="1" x14ac:dyDescent="0.25">
      <c r="I450" s="154"/>
    </row>
    <row r="451" spans="9:9" ht="13.2" hidden="1" x14ac:dyDescent="0.25">
      <c r="I451" s="154"/>
    </row>
    <row r="452" spans="9:9" ht="13.2" hidden="1" x14ac:dyDescent="0.25">
      <c r="I452" s="154"/>
    </row>
    <row r="453" spans="9:9" ht="13.2" hidden="1" x14ac:dyDescent="0.25">
      <c r="I453" s="154"/>
    </row>
    <row r="454" spans="9:9" ht="13.2" hidden="1" x14ac:dyDescent="0.25">
      <c r="I454" s="154"/>
    </row>
    <row r="455" spans="9:9" ht="13.2" hidden="1" x14ac:dyDescent="0.25">
      <c r="I455" s="154"/>
    </row>
    <row r="456" spans="9:9" ht="13.2" hidden="1" x14ac:dyDescent="0.25">
      <c r="I456" s="154"/>
    </row>
    <row r="457" spans="9:9" ht="13.2" hidden="1" x14ac:dyDescent="0.25">
      <c r="I457" s="154"/>
    </row>
    <row r="458" spans="9:9" ht="13.2" hidden="1" x14ac:dyDescent="0.25">
      <c r="I458" s="154"/>
    </row>
    <row r="459" spans="9:9" ht="13.2" hidden="1" x14ac:dyDescent="0.25">
      <c r="I459" s="154"/>
    </row>
    <row r="460" spans="9:9" ht="13.2" hidden="1" x14ac:dyDescent="0.25">
      <c r="I460" s="154"/>
    </row>
    <row r="461" spans="9:9" ht="13.2" hidden="1" x14ac:dyDescent="0.25">
      <c r="I461" s="154"/>
    </row>
    <row r="462" spans="9:9" ht="13.2" hidden="1" x14ac:dyDescent="0.25">
      <c r="I462" s="154"/>
    </row>
    <row r="463" spans="9:9" ht="13.2" hidden="1" x14ac:dyDescent="0.25">
      <c r="I463" s="154"/>
    </row>
    <row r="464" spans="9:9" ht="13.2" hidden="1" x14ac:dyDescent="0.25">
      <c r="I464" s="154"/>
    </row>
    <row r="465" spans="9:9" ht="13.2" hidden="1" x14ac:dyDescent="0.25">
      <c r="I465" s="154"/>
    </row>
    <row r="466" spans="9:9" ht="13.2" hidden="1" x14ac:dyDescent="0.25">
      <c r="I466" s="154"/>
    </row>
    <row r="467" spans="9:9" ht="13.2" hidden="1" x14ac:dyDescent="0.25">
      <c r="I467" s="154"/>
    </row>
    <row r="468" spans="9:9" ht="13.2" hidden="1" x14ac:dyDescent="0.25">
      <c r="I468" s="154"/>
    </row>
    <row r="469" spans="9:9" ht="13.2" hidden="1" x14ac:dyDescent="0.25">
      <c r="I469" s="154"/>
    </row>
    <row r="470" spans="9:9" ht="13.2" hidden="1" x14ac:dyDescent="0.25">
      <c r="I470" s="154"/>
    </row>
    <row r="471" spans="9:9" ht="13.2" hidden="1" x14ac:dyDescent="0.25">
      <c r="I471" s="154"/>
    </row>
    <row r="472" spans="9:9" ht="13.2" hidden="1" x14ac:dyDescent="0.25">
      <c r="I472" s="154"/>
    </row>
    <row r="473" spans="9:9" ht="13.2" hidden="1" x14ac:dyDescent="0.25">
      <c r="I473" s="154"/>
    </row>
    <row r="474" spans="9:9" ht="13.2" hidden="1" x14ac:dyDescent="0.25">
      <c r="I474" s="154"/>
    </row>
    <row r="475" spans="9:9" ht="13.2" hidden="1" x14ac:dyDescent="0.25">
      <c r="I475" s="154"/>
    </row>
    <row r="476" spans="9:9" ht="13.2" hidden="1" x14ac:dyDescent="0.25">
      <c r="I476" s="154"/>
    </row>
    <row r="477" spans="9:9" ht="13.2" hidden="1" x14ac:dyDescent="0.25">
      <c r="I477" s="154"/>
    </row>
    <row r="478" spans="9:9" ht="13.2" hidden="1" x14ac:dyDescent="0.25">
      <c r="I478" s="154"/>
    </row>
    <row r="479" spans="9:9" ht="13.2" hidden="1" x14ac:dyDescent="0.25">
      <c r="I479" s="154"/>
    </row>
    <row r="480" spans="9:9" ht="13.2" hidden="1" x14ac:dyDescent="0.25">
      <c r="I480" s="154"/>
    </row>
    <row r="481" spans="9:9" ht="13.2" hidden="1" x14ac:dyDescent="0.25">
      <c r="I481" s="154"/>
    </row>
    <row r="482" spans="9:9" ht="13.2" hidden="1" x14ac:dyDescent="0.25">
      <c r="I482" s="154"/>
    </row>
    <row r="483" spans="9:9" ht="13.2" hidden="1" x14ac:dyDescent="0.25">
      <c r="I483" s="154"/>
    </row>
    <row r="484" spans="9:9" ht="13.2" hidden="1" x14ac:dyDescent="0.25">
      <c r="I484" s="154"/>
    </row>
    <row r="485" spans="9:9" ht="13.2" hidden="1" x14ac:dyDescent="0.25">
      <c r="I485" s="154"/>
    </row>
    <row r="486" spans="9:9" ht="13.2" hidden="1" x14ac:dyDescent="0.25">
      <c r="I486" s="154"/>
    </row>
    <row r="487" spans="9:9" ht="13.2" hidden="1" x14ac:dyDescent="0.25">
      <c r="I487" s="154"/>
    </row>
    <row r="488" spans="9:9" ht="13.2" hidden="1" x14ac:dyDescent="0.25">
      <c r="I488" s="154"/>
    </row>
    <row r="489" spans="9:9" ht="13.2" hidden="1" x14ac:dyDescent="0.25">
      <c r="I489" s="154"/>
    </row>
    <row r="490" spans="9:9" ht="13.2" hidden="1" x14ac:dyDescent="0.25">
      <c r="I490" s="154"/>
    </row>
    <row r="491" spans="9:9" ht="13.2" hidden="1" x14ac:dyDescent="0.25">
      <c r="I491" s="154"/>
    </row>
    <row r="492" spans="9:9" ht="13.2" hidden="1" x14ac:dyDescent="0.25">
      <c r="I492" s="154"/>
    </row>
    <row r="493" spans="9:9" ht="13.2" hidden="1" x14ac:dyDescent="0.25">
      <c r="I493" s="154"/>
    </row>
    <row r="494" spans="9:9" ht="13.2" hidden="1" x14ac:dyDescent="0.25">
      <c r="I494" s="154"/>
    </row>
    <row r="495" spans="9:9" ht="13.2" hidden="1" x14ac:dyDescent="0.25">
      <c r="I495" s="154"/>
    </row>
    <row r="496" spans="9:9" ht="13.2" hidden="1" x14ac:dyDescent="0.25">
      <c r="I496" s="154"/>
    </row>
    <row r="497" spans="9:9" ht="13.2" hidden="1" x14ac:dyDescent="0.25">
      <c r="I497" s="154"/>
    </row>
    <row r="498" spans="9:9" ht="13.2" hidden="1" x14ac:dyDescent="0.25">
      <c r="I498" s="154"/>
    </row>
    <row r="499" spans="9:9" ht="13.2" hidden="1" x14ac:dyDescent="0.25">
      <c r="I499" s="154"/>
    </row>
    <row r="500" spans="9:9" ht="13.2" hidden="1" x14ac:dyDescent="0.25">
      <c r="I500" s="154"/>
    </row>
    <row r="501" spans="9:9" ht="13.2" hidden="1" x14ac:dyDescent="0.25">
      <c r="I501" s="154"/>
    </row>
    <row r="502" spans="9:9" ht="13.2" hidden="1" x14ac:dyDescent="0.25">
      <c r="I502" s="154"/>
    </row>
    <row r="503" spans="9:9" ht="13.2" hidden="1" x14ac:dyDescent="0.25">
      <c r="I503" s="154"/>
    </row>
    <row r="504" spans="9:9" ht="13.2" hidden="1" x14ac:dyDescent="0.25">
      <c r="I504" s="154"/>
    </row>
    <row r="505" spans="9:9" ht="13.2" hidden="1" x14ac:dyDescent="0.25">
      <c r="I505" s="154"/>
    </row>
    <row r="506" spans="9:9" ht="13.2" hidden="1" x14ac:dyDescent="0.25">
      <c r="I506" s="154"/>
    </row>
    <row r="507" spans="9:9" ht="13.2" hidden="1" x14ac:dyDescent="0.25">
      <c r="I507" s="154"/>
    </row>
    <row r="508" spans="9:9" ht="13.2" hidden="1" x14ac:dyDescent="0.25">
      <c r="I508" s="154"/>
    </row>
    <row r="509" spans="9:9" ht="13.2" hidden="1" x14ac:dyDescent="0.25">
      <c r="I509" s="154"/>
    </row>
    <row r="510" spans="9:9" ht="13.2" hidden="1" x14ac:dyDescent="0.25">
      <c r="I510" s="154"/>
    </row>
    <row r="511" spans="9:9" ht="13.2" hidden="1" x14ac:dyDescent="0.25">
      <c r="I511" s="154"/>
    </row>
    <row r="512" spans="9:9" ht="13.2" hidden="1" x14ac:dyDescent="0.25">
      <c r="I512" s="154"/>
    </row>
    <row r="513" spans="9:9" ht="13.2" hidden="1" x14ac:dyDescent="0.25">
      <c r="I513" s="154"/>
    </row>
    <row r="514" spans="9:9" ht="13.2" hidden="1" x14ac:dyDescent="0.25">
      <c r="I514" s="154"/>
    </row>
    <row r="515" spans="9:9" ht="13.2" hidden="1" x14ac:dyDescent="0.25">
      <c r="I515" s="154"/>
    </row>
    <row r="516" spans="9:9" ht="13.2" hidden="1" x14ac:dyDescent="0.25">
      <c r="I516" s="154"/>
    </row>
    <row r="517" spans="9:9" ht="13.2" hidden="1" x14ac:dyDescent="0.25">
      <c r="I517" s="154"/>
    </row>
    <row r="518" spans="9:9" ht="13.2" hidden="1" x14ac:dyDescent="0.25">
      <c r="I518" s="154"/>
    </row>
    <row r="519" spans="9:9" ht="13.2" hidden="1" x14ac:dyDescent="0.25">
      <c r="I519" s="154"/>
    </row>
    <row r="520" spans="9:9" ht="13.2" hidden="1" x14ac:dyDescent="0.25">
      <c r="I520" s="154"/>
    </row>
    <row r="521" spans="9:9" ht="13.2" hidden="1" x14ac:dyDescent="0.25">
      <c r="I521" s="154"/>
    </row>
    <row r="522" spans="9:9" ht="13.2" hidden="1" x14ac:dyDescent="0.25">
      <c r="I522" s="154"/>
    </row>
    <row r="523" spans="9:9" ht="13.2" hidden="1" x14ac:dyDescent="0.25">
      <c r="I523" s="154"/>
    </row>
    <row r="524" spans="9:9" ht="13.2" hidden="1" x14ac:dyDescent="0.25">
      <c r="I524" s="154"/>
    </row>
    <row r="525" spans="9:9" ht="13.2" hidden="1" x14ac:dyDescent="0.25">
      <c r="I525" s="154"/>
    </row>
    <row r="526" spans="9:9" ht="13.2" hidden="1" x14ac:dyDescent="0.25">
      <c r="I526" s="154"/>
    </row>
    <row r="527" spans="9:9" ht="13.2" hidden="1" x14ac:dyDescent="0.25">
      <c r="I527" s="154"/>
    </row>
    <row r="528" spans="9:9" ht="13.2" hidden="1" x14ac:dyDescent="0.25">
      <c r="I528" s="154"/>
    </row>
    <row r="529" spans="9:9" ht="13.2" hidden="1" x14ac:dyDescent="0.25">
      <c r="I529" s="154"/>
    </row>
    <row r="530" spans="9:9" ht="13.2" hidden="1" x14ac:dyDescent="0.25">
      <c r="I530" s="154"/>
    </row>
    <row r="531" spans="9:9" ht="13.2" hidden="1" x14ac:dyDescent="0.25">
      <c r="I531" s="154"/>
    </row>
    <row r="532" spans="9:9" ht="13.2" hidden="1" x14ac:dyDescent="0.25">
      <c r="I532" s="154"/>
    </row>
    <row r="533" spans="9:9" ht="13.2" hidden="1" x14ac:dyDescent="0.25">
      <c r="I533" s="154"/>
    </row>
    <row r="534" spans="9:9" ht="13.2" hidden="1" x14ac:dyDescent="0.25">
      <c r="I534" s="154"/>
    </row>
    <row r="535" spans="9:9" ht="13.2" hidden="1" x14ac:dyDescent="0.25">
      <c r="I535" s="154"/>
    </row>
    <row r="536" spans="9:9" ht="13.2" hidden="1" x14ac:dyDescent="0.25">
      <c r="I536" s="154"/>
    </row>
    <row r="537" spans="9:9" ht="13.2" hidden="1" x14ac:dyDescent="0.25">
      <c r="I537" s="154"/>
    </row>
    <row r="538" spans="9:9" ht="13.2" hidden="1" x14ac:dyDescent="0.25">
      <c r="I538" s="154"/>
    </row>
    <row r="539" spans="9:9" ht="13.2" hidden="1" x14ac:dyDescent="0.25">
      <c r="I539" s="154"/>
    </row>
    <row r="540" spans="9:9" ht="13.2" hidden="1" x14ac:dyDescent="0.25">
      <c r="I540" s="154"/>
    </row>
    <row r="541" spans="9:9" ht="13.2" hidden="1" x14ac:dyDescent="0.25">
      <c r="I541" s="154"/>
    </row>
    <row r="542" spans="9:9" ht="13.2" hidden="1" x14ac:dyDescent="0.25">
      <c r="I542" s="154"/>
    </row>
    <row r="543" spans="9:9" ht="13.2" hidden="1" x14ac:dyDescent="0.25">
      <c r="I543" s="154"/>
    </row>
    <row r="544" spans="9:9" ht="13.2" hidden="1" x14ac:dyDescent="0.25">
      <c r="I544" s="154"/>
    </row>
    <row r="545" spans="9:9" ht="13.2" hidden="1" x14ac:dyDescent="0.25">
      <c r="I545" s="154"/>
    </row>
    <row r="546" spans="9:9" ht="13.2" hidden="1" x14ac:dyDescent="0.25">
      <c r="I546" s="154"/>
    </row>
    <row r="547" spans="9:9" ht="13.2" hidden="1" x14ac:dyDescent="0.25">
      <c r="I547" s="154"/>
    </row>
    <row r="548" spans="9:9" ht="13.2" hidden="1" x14ac:dyDescent="0.25">
      <c r="I548" s="154"/>
    </row>
    <row r="549" spans="9:9" ht="13.2" hidden="1" x14ac:dyDescent="0.25">
      <c r="I549" s="154"/>
    </row>
    <row r="550" spans="9:9" ht="13.2" hidden="1" x14ac:dyDescent="0.25">
      <c r="I550" s="154"/>
    </row>
    <row r="551" spans="9:9" ht="13.2" hidden="1" x14ac:dyDescent="0.25">
      <c r="I551" s="154"/>
    </row>
    <row r="552" spans="9:9" ht="13.2" hidden="1" x14ac:dyDescent="0.25">
      <c r="I552" s="154"/>
    </row>
    <row r="553" spans="9:9" ht="13.2" hidden="1" x14ac:dyDescent="0.25">
      <c r="I553" s="154"/>
    </row>
    <row r="554" spans="9:9" ht="13.2" hidden="1" x14ac:dyDescent="0.25">
      <c r="I554" s="154"/>
    </row>
    <row r="555" spans="9:9" ht="13.2" hidden="1" x14ac:dyDescent="0.25">
      <c r="I555" s="154"/>
    </row>
    <row r="556" spans="9:9" ht="13.2" hidden="1" x14ac:dyDescent="0.25">
      <c r="I556" s="154"/>
    </row>
    <row r="557" spans="9:9" ht="13.2" hidden="1" x14ac:dyDescent="0.25"/>
    <row r="558" spans="9:9" ht="13.2" hidden="1" x14ac:dyDescent="0.25"/>
    <row r="559" spans="9:9" ht="13.2" hidden="1" x14ac:dyDescent="0.25"/>
    <row r="560" spans="9:9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3.2" hidden="1" x14ac:dyDescent="0.25"/>
    <row r="631" ht="13.2" hidden="1" x14ac:dyDescent="0.25"/>
    <row r="632" ht="13.2" hidden="1" x14ac:dyDescent="0.25"/>
    <row r="633" ht="13.2" hidden="1" x14ac:dyDescent="0.25"/>
    <row r="634" ht="13.2" hidden="1" x14ac:dyDescent="0.25"/>
    <row r="635" ht="13.2" hidden="1" x14ac:dyDescent="0.25"/>
    <row r="636" ht="13.2" hidden="1" x14ac:dyDescent="0.25"/>
    <row r="637" ht="13.2" hidden="1" x14ac:dyDescent="0.25"/>
    <row r="638" ht="13.2" hidden="1" x14ac:dyDescent="0.25"/>
    <row r="639" ht="13.2" hidden="1" x14ac:dyDescent="0.25"/>
    <row r="640" ht="13.2" hidden="1" x14ac:dyDescent="0.25"/>
    <row r="641" ht="13.2" hidden="1" x14ac:dyDescent="0.25"/>
    <row r="642" ht="13.2" hidden="1" x14ac:dyDescent="0.25"/>
    <row r="643" ht="13.2" hidden="1" x14ac:dyDescent="0.25"/>
    <row r="644" ht="13.2" hidden="1" x14ac:dyDescent="0.25"/>
    <row r="645" ht="13.2" hidden="1" x14ac:dyDescent="0.25"/>
    <row r="646" ht="13.2" hidden="1" x14ac:dyDescent="0.25"/>
    <row r="647" ht="13.2" hidden="1" x14ac:dyDescent="0.25"/>
    <row r="648" ht="13.2" hidden="1" x14ac:dyDescent="0.25"/>
    <row r="649" ht="13.2" hidden="1" x14ac:dyDescent="0.25"/>
    <row r="650" ht="13.2" hidden="1" x14ac:dyDescent="0.25"/>
    <row r="651" ht="13.2" hidden="1" x14ac:dyDescent="0.25"/>
    <row r="652" ht="13.2" hidden="1" x14ac:dyDescent="0.25"/>
    <row r="653" ht="13.2" hidden="1" x14ac:dyDescent="0.25"/>
    <row r="654" ht="13.2" hidden="1" x14ac:dyDescent="0.25"/>
    <row r="655" ht="13.2" hidden="1" x14ac:dyDescent="0.25"/>
    <row r="656" ht="13.2" hidden="1" x14ac:dyDescent="0.25"/>
    <row r="657" ht="13.2" hidden="1" x14ac:dyDescent="0.25"/>
    <row r="658" ht="13.2" hidden="1" x14ac:dyDescent="0.25"/>
    <row r="659" ht="13.2" hidden="1" x14ac:dyDescent="0.25"/>
    <row r="660" ht="13.2" hidden="1" x14ac:dyDescent="0.25"/>
    <row r="661" ht="13.2" hidden="1" x14ac:dyDescent="0.25"/>
    <row r="662" ht="13.2" hidden="1" x14ac:dyDescent="0.25"/>
    <row r="663" ht="13.2" hidden="1" x14ac:dyDescent="0.25"/>
    <row r="664" ht="13.2" hidden="1" x14ac:dyDescent="0.25"/>
    <row r="665" ht="13.2" hidden="1" x14ac:dyDescent="0.25"/>
    <row r="666" ht="13.2" hidden="1" x14ac:dyDescent="0.25"/>
    <row r="667" ht="13.2" hidden="1" x14ac:dyDescent="0.25"/>
    <row r="668" ht="13.2" hidden="1" x14ac:dyDescent="0.25"/>
    <row r="669" ht="13.2" hidden="1" x14ac:dyDescent="0.25"/>
    <row r="670" ht="13.2" hidden="1" x14ac:dyDescent="0.25"/>
    <row r="671" ht="13.2" hidden="1" x14ac:dyDescent="0.25"/>
    <row r="672" ht="13.2" hidden="1" x14ac:dyDescent="0.25"/>
    <row r="673" ht="13.2" hidden="1" x14ac:dyDescent="0.25"/>
    <row r="674" ht="13.2" hidden="1" x14ac:dyDescent="0.25"/>
    <row r="675" ht="13.2" hidden="1" x14ac:dyDescent="0.25"/>
    <row r="676" ht="13.2" hidden="1" x14ac:dyDescent="0.25"/>
    <row r="677" ht="13.2" hidden="1" x14ac:dyDescent="0.25"/>
    <row r="678" ht="13.2" hidden="1" x14ac:dyDescent="0.25"/>
    <row r="679" ht="13.2" hidden="1" x14ac:dyDescent="0.25"/>
    <row r="680" ht="13.2" hidden="1" x14ac:dyDescent="0.25"/>
    <row r="681" ht="13.2" hidden="1" x14ac:dyDescent="0.25"/>
    <row r="682" ht="13.2" hidden="1" x14ac:dyDescent="0.25"/>
    <row r="683" ht="13.2" hidden="1" x14ac:dyDescent="0.25"/>
    <row r="684" ht="13.2" hidden="1" x14ac:dyDescent="0.25"/>
    <row r="685" ht="13.2" hidden="1" x14ac:dyDescent="0.25"/>
    <row r="686" ht="13.2" hidden="1" x14ac:dyDescent="0.25"/>
    <row r="687" ht="13.2" hidden="1" x14ac:dyDescent="0.25"/>
    <row r="688" ht="13.2" hidden="1" x14ac:dyDescent="0.25"/>
    <row r="689" ht="13.2" hidden="1" x14ac:dyDescent="0.25"/>
    <row r="690" ht="13.2" hidden="1" x14ac:dyDescent="0.25"/>
  </sheetData>
  <sheetProtection sheet="1" objects="1" scenarios="1"/>
  <mergeCells count="40">
    <mergeCell ref="B34:C34"/>
    <mergeCell ref="E34:F34"/>
    <mergeCell ref="B36:B37"/>
    <mergeCell ref="C36:D36"/>
    <mergeCell ref="E36:H36"/>
    <mergeCell ref="C37:D37"/>
    <mergeCell ref="E37:H37"/>
    <mergeCell ref="B31:C31"/>
    <mergeCell ref="E31:F31"/>
    <mergeCell ref="B32:C32"/>
    <mergeCell ref="E32:F32"/>
    <mergeCell ref="B33:C33"/>
    <mergeCell ref="E33:F33"/>
    <mergeCell ref="A13:F13"/>
    <mergeCell ref="A28:C28"/>
    <mergeCell ref="E28:H28"/>
    <mergeCell ref="A29:A30"/>
    <mergeCell ref="B29:C30"/>
    <mergeCell ref="E29:F29"/>
    <mergeCell ref="G29:H29"/>
    <mergeCell ref="A17:F17"/>
    <mergeCell ref="A23:D23"/>
    <mergeCell ref="A26:F26"/>
    <mergeCell ref="G15:H16"/>
    <mergeCell ref="E16:F16"/>
    <mergeCell ref="A18:F18"/>
    <mergeCell ref="E20:F20"/>
    <mergeCell ref="G20:H20"/>
    <mergeCell ref="E21:F21"/>
    <mergeCell ref="G21:H21"/>
    <mergeCell ref="A22:D22"/>
    <mergeCell ref="G22:H22"/>
    <mergeCell ref="G23:H23"/>
    <mergeCell ref="A24:D24"/>
    <mergeCell ref="G24:H24"/>
    <mergeCell ref="B7:D7"/>
    <mergeCell ref="B8:D8"/>
    <mergeCell ref="B9:D9"/>
    <mergeCell ref="E12:F12"/>
    <mergeCell ref="G12:H12"/>
  </mergeCells>
  <printOptions horizontalCentered="1"/>
  <pageMargins left="0.25" right="0.25" top="0.75" bottom="0.25" header="0.25" footer="0"/>
  <pageSetup scale="6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883920</xdr:colOff>
                    <xdr:row>5</xdr:row>
                    <xdr:rowOff>259080</xdr:rowOff>
                  </from>
                  <to>
                    <xdr:col>7</xdr:col>
                    <xdr:colOff>1211580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Q737"/>
  <sheetViews>
    <sheetView workbookViewId="0">
      <selection activeCell="A17" sqref="A17"/>
    </sheetView>
  </sheetViews>
  <sheetFormatPr defaultColWidth="8.88671875" defaultRowHeight="15" customHeight="1" zeroHeight="1" x14ac:dyDescent="0.25"/>
  <cols>
    <col min="1" max="1" width="17.77734375" style="282" customWidth="1"/>
    <col min="2" max="2" width="15.77734375" style="155" customWidth="1"/>
    <col min="3" max="3" width="25.77734375" style="155" customWidth="1"/>
    <col min="4" max="4" width="15.77734375" style="155" customWidth="1"/>
    <col min="5" max="5" width="4.77734375" style="155" customWidth="1"/>
    <col min="6" max="7" width="20.77734375" style="240" customWidth="1"/>
    <col min="8" max="8" width="1.77734375" style="155" customWidth="1"/>
    <col min="9" max="17" width="8.88671875" style="237" customWidth="1"/>
    <col min="18" max="16384" width="8.88671875" style="237"/>
  </cols>
  <sheetData>
    <row r="1" spans="1:17" s="155" customFormat="1" ht="18.899999999999999" customHeight="1" x14ac:dyDescent="0.3">
      <c r="A1" s="242"/>
      <c r="B1" s="243"/>
      <c r="C1" s="243"/>
      <c r="D1" s="243"/>
      <c r="E1" s="244"/>
      <c r="F1" s="245"/>
      <c r="G1" s="246" t="s">
        <v>104</v>
      </c>
      <c r="H1" s="157"/>
      <c r="I1" s="154"/>
      <c r="N1" s="154"/>
      <c r="O1" s="154"/>
      <c r="P1" s="154"/>
      <c r="Q1" s="154"/>
    </row>
    <row r="2" spans="1:17" s="155" customFormat="1" ht="17.399999999999999" customHeight="1" x14ac:dyDescent="0.3">
      <c r="A2" s="242"/>
      <c r="B2" s="243"/>
      <c r="C2" s="243"/>
      <c r="D2" s="243"/>
      <c r="E2" s="244"/>
      <c r="F2" s="247"/>
      <c r="G2" s="246" t="s">
        <v>103</v>
      </c>
      <c r="H2" s="157"/>
      <c r="I2" s="154"/>
      <c r="N2" s="154"/>
      <c r="O2" s="154"/>
      <c r="P2" s="154"/>
      <c r="Q2" s="154"/>
    </row>
    <row r="3" spans="1:17" s="155" customFormat="1" ht="17.399999999999999" customHeight="1" x14ac:dyDescent="0.25">
      <c r="A3" s="242"/>
      <c r="B3" s="243"/>
      <c r="C3" s="243"/>
      <c r="D3" s="243"/>
      <c r="E3" s="244"/>
      <c r="F3" s="244"/>
      <c r="G3" s="248" t="s">
        <v>70</v>
      </c>
      <c r="H3" s="157"/>
      <c r="I3" s="154"/>
      <c r="N3" s="154"/>
      <c r="O3" s="154"/>
      <c r="P3" s="154"/>
      <c r="Q3" s="154"/>
    </row>
    <row r="4" spans="1:17" s="155" customFormat="1" ht="17.399999999999999" customHeight="1" x14ac:dyDescent="0.25">
      <c r="A4" s="242"/>
      <c r="B4" s="243"/>
      <c r="C4" s="243"/>
      <c r="D4" s="243"/>
      <c r="E4" s="244"/>
      <c r="F4" s="244"/>
      <c r="G4" s="249" t="s">
        <v>187</v>
      </c>
      <c r="H4" s="157"/>
      <c r="I4" s="154"/>
      <c r="N4" s="154"/>
      <c r="O4" s="154"/>
      <c r="P4" s="154"/>
      <c r="Q4" s="154"/>
    </row>
    <row r="5" spans="1:17" s="155" customFormat="1" ht="17.399999999999999" customHeight="1" x14ac:dyDescent="0.25">
      <c r="A5" s="250"/>
      <c r="B5" s="251"/>
      <c r="C5" s="251"/>
      <c r="D5" s="251"/>
      <c r="E5" s="244"/>
      <c r="F5" s="244"/>
      <c r="G5" s="247"/>
      <c r="H5" s="157"/>
      <c r="I5" s="154"/>
      <c r="N5" s="154"/>
      <c r="O5" s="154"/>
      <c r="P5" s="154"/>
      <c r="Q5" s="154"/>
    </row>
    <row r="6" spans="1:17" s="155" customFormat="1" ht="23.1" customHeight="1" x14ac:dyDescent="0.3">
      <c r="A6" s="424" t="s">
        <v>200</v>
      </c>
      <c r="B6" s="417" t="str">
        <f>IF('Brewery LIQ526'!B6=0, " ", 'Brewery LIQ526'!B6)</f>
        <v xml:space="preserve"> </v>
      </c>
      <c r="C6" s="283" t="s">
        <v>180</v>
      </c>
      <c r="D6" s="244"/>
      <c r="E6" s="247"/>
      <c r="F6" s="252" t="s">
        <v>1</v>
      </c>
      <c r="G6" s="253" t="s">
        <v>178</v>
      </c>
      <c r="H6" s="157"/>
      <c r="I6" s="154"/>
      <c r="N6" s="154"/>
      <c r="O6" s="154"/>
      <c r="P6" s="154"/>
      <c r="Q6" s="154"/>
    </row>
    <row r="7" spans="1:17" s="155" customFormat="1" ht="23.1" customHeight="1" x14ac:dyDescent="0.35">
      <c r="A7" s="424" t="s">
        <v>201</v>
      </c>
      <c r="B7" s="418" t="str">
        <f>IF('Brewery LIQ526'!B7=0, " ", 'Brewery LIQ526'!B7)</f>
        <v xml:space="preserve"> </v>
      </c>
      <c r="C7" s="419"/>
      <c r="D7" s="420"/>
      <c r="E7" s="254"/>
      <c r="F7" s="421" t="str">
        <f>IF('Brewery LIQ526'!F7=0, " ", 'Brewery LIQ526'!F7)</f>
        <v xml:space="preserve"> </v>
      </c>
      <c r="G7" s="255" t="s">
        <v>179</v>
      </c>
      <c r="H7" s="157"/>
      <c r="I7" s="154"/>
      <c r="N7" s="154"/>
      <c r="O7" s="154"/>
      <c r="P7" s="154"/>
      <c r="Q7" s="154"/>
    </row>
    <row r="8" spans="1:17" s="155" customFormat="1" ht="23.1" customHeight="1" x14ac:dyDescent="0.35">
      <c r="A8" s="424" t="s">
        <v>202</v>
      </c>
      <c r="B8" s="418" t="str">
        <f>IF('Brewery LIQ526'!B8=0, " ", 'Brewery LIQ526'!B8)</f>
        <v xml:space="preserve"> </v>
      </c>
      <c r="C8" s="419"/>
      <c r="D8" s="420"/>
      <c r="E8" s="254"/>
      <c r="F8" s="252" t="s">
        <v>2</v>
      </c>
      <c r="G8" s="256"/>
      <c r="H8" s="157"/>
      <c r="I8" s="154"/>
      <c r="N8" s="154"/>
      <c r="O8" s="154"/>
      <c r="P8" s="154"/>
      <c r="Q8" s="154"/>
    </row>
    <row r="9" spans="1:17" s="155" customFormat="1" ht="23.1" customHeight="1" x14ac:dyDescent="0.35">
      <c r="A9" s="424" t="s">
        <v>203</v>
      </c>
      <c r="B9" s="418" t="str">
        <f>IF('Brewery LIQ526'!B9=0, " ", 'Brewery LIQ526'!B9)</f>
        <v xml:space="preserve"> </v>
      </c>
      <c r="C9" s="419"/>
      <c r="D9" s="420"/>
      <c r="E9" s="254"/>
      <c r="F9" s="421" t="str">
        <f>IF('Brewery LIQ526'!F9=0, " ", 'Brewery LIQ526'!F9)</f>
        <v xml:space="preserve"> </v>
      </c>
      <c r="G9" s="251"/>
      <c r="H9" s="157"/>
      <c r="I9" s="154"/>
      <c r="N9" s="154"/>
      <c r="O9" s="154"/>
      <c r="P9" s="154"/>
      <c r="Q9" s="154"/>
    </row>
    <row r="10" spans="1:17" s="155" customFormat="1" ht="9.75" customHeight="1" x14ac:dyDescent="0.25">
      <c r="A10" s="257"/>
      <c r="B10" s="16"/>
      <c r="C10" s="16"/>
      <c r="D10" s="16"/>
      <c r="E10" s="258"/>
      <c r="F10" s="258"/>
      <c r="G10" s="259"/>
      <c r="H10" s="157"/>
      <c r="I10" s="154"/>
      <c r="N10" s="154"/>
      <c r="O10" s="154"/>
      <c r="P10" s="154"/>
      <c r="Q10" s="154"/>
    </row>
    <row r="11" spans="1:17" s="155" customFormat="1" ht="24.9" customHeight="1" x14ac:dyDescent="0.25">
      <c r="A11" s="383" t="s">
        <v>96</v>
      </c>
      <c r="B11" s="384"/>
      <c r="C11" s="384"/>
      <c r="D11" s="384"/>
      <c r="E11" s="384"/>
      <c r="F11" s="384"/>
      <c r="G11" s="385"/>
      <c r="H11" s="157"/>
      <c r="I11" s="154"/>
      <c r="N11" s="154"/>
      <c r="O11" s="154"/>
      <c r="P11" s="154"/>
      <c r="Q11" s="154"/>
    </row>
    <row r="12" spans="1:17" s="176" customFormat="1" ht="24.9" customHeight="1" x14ac:dyDescent="0.2">
      <c r="A12" s="386" t="s">
        <v>174</v>
      </c>
      <c r="B12" s="387"/>
      <c r="C12" s="387"/>
      <c r="D12" s="387"/>
      <c r="E12" s="387"/>
      <c r="F12" s="387"/>
      <c r="G12" s="388"/>
      <c r="H12" s="260"/>
      <c r="I12" s="175"/>
      <c r="N12" s="175"/>
      <c r="O12" s="175"/>
      <c r="P12" s="175"/>
      <c r="Q12" s="175"/>
    </row>
    <row r="13" spans="1:17" s="155" customFormat="1" ht="26.1" customHeight="1" x14ac:dyDescent="0.25">
      <c r="A13" s="261" t="s">
        <v>71</v>
      </c>
      <c r="B13" s="389" t="s">
        <v>105</v>
      </c>
      <c r="C13" s="389"/>
      <c r="D13" s="389"/>
      <c r="E13" s="389"/>
      <c r="F13" s="389"/>
      <c r="G13" s="390"/>
      <c r="H13" s="157"/>
      <c r="I13" s="154"/>
      <c r="N13" s="154"/>
      <c r="O13" s="154"/>
      <c r="P13" s="154"/>
      <c r="Q13" s="154"/>
    </row>
    <row r="14" spans="1:17" s="155" customFormat="1" ht="14.1" customHeight="1" x14ac:dyDescent="0.25">
      <c r="A14" s="262" t="s">
        <v>6</v>
      </c>
      <c r="B14" s="391" t="s">
        <v>9</v>
      </c>
      <c r="C14" s="392"/>
      <c r="D14" s="392"/>
      <c r="E14" s="393"/>
      <c r="F14" s="263" t="s">
        <v>10</v>
      </c>
      <c r="G14" s="264" t="s">
        <v>16</v>
      </c>
      <c r="H14" s="157"/>
      <c r="I14" s="154"/>
      <c r="N14" s="154"/>
      <c r="O14" s="154"/>
      <c r="P14" s="154"/>
      <c r="Q14" s="154"/>
    </row>
    <row r="15" spans="1:17" s="155" customFormat="1" ht="14.1" customHeight="1" x14ac:dyDescent="0.25">
      <c r="A15" s="262" t="s">
        <v>72</v>
      </c>
      <c r="B15" s="394" t="s">
        <v>73</v>
      </c>
      <c r="C15" s="395"/>
      <c r="D15" s="395"/>
      <c r="E15" s="396"/>
      <c r="F15" s="265" t="s">
        <v>12</v>
      </c>
      <c r="G15" s="266" t="s">
        <v>12</v>
      </c>
      <c r="H15" s="157"/>
      <c r="I15" s="154"/>
      <c r="N15" s="154"/>
      <c r="O15" s="154"/>
      <c r="P15" s="154"/>
      <c r="Q15" s="154"/>
    </row>
    <row r="16" spans="1:17" s="155" customFormat="1" ht="14.1" customHeight="1" x14ac:dyDescent="0.25">
      <c r="A16" s="267" t="s">
        <v>74</v>
      </c>
      <c r="B16" s="268" t="s">
        <v>75</v>
      </c>
      <c r="C16" s="269"/>
      <c r="D16" s="397" t="s">
        <v>76</v>
      </c>
      <c r="E16" s="398"/>
      <c r="F16" s="270" t="s">
        <v>14</v>
      </c>
      <c r="G16" s="271" t="s">
        <v>15</v>
      </c>
      <c r="H16" s="157"/>
      <c r="I16" s="154"/>
      <c r="N16" s="154"/>
      <c r="O16" s="154"/>
      <c r="P16" s="154"/>
      <c r="Q16" s="154"/>
    </row>
    <row r="17" spans="1:17" s="155" customFormat="1" ht="27.9" customHeight="1" x14ac:dyDescent="0.3">
      <c r="A17" s="13"/>
      <c r="B17" s="379"/>
      <c r="C17" s="380"/>
      <c r="D17" s="381"/>
      <c r="E17" s="382"/>
      <c r="F17" s="14"/>
      <c r="G17" s="15"/>
      <c r="H17" s="157"/>
      <c r="I17" s="154"/>
      <c r="N17" s="154"/>
      <c r="O17" s="154"/>
      <c r="P17" s="154"/>
      <c r="Q17" s="154"/>
    </row>
    <row r="18" spans="1:17" s="155" customFormat="1" ht="27.9" customHeight="1" x14ac:dyDescent="0.3">
      <c r="A18" s="13"/>
      <c r="B18" s="379"/>
      <c r="C18" s="380"/>
      <c r="D18" s="381"/>
      <c r="E18" s="382"/>
      <c r="F18" s="14"/>
      <c r="G18" s="15"/>
      <c r="H18" s="157"/>
      <c r="I18" s="154"/>
      <c r="N18" s="154"/>
      <c r="O18" s="154"/>
      <c r="P18" s="154"/>
      <c r="Q18" s="154"/>
    </row>
    <row r="19" spans="1:17" s="155" customFormat="1" ht="27.9" customHeight="1" x14ac:dyDescent="0.3">
      <c r="A19" s="13"/>
      <c r="B19" s="379"/>
      <c r="C19" s="380"/>
      <c r="D19" s="381"/>
      <c r="E19" s="382"/>
      <c r="F19" s="14"/>
      <c r="G19" s="15"/>
      <c r="H19" s="157"/>
      <c r="I19" s="154"/>
      <c r="N19" s="154"/>
      <c r="O19" s="154"/>
      <c r="P19" s="154"/>
      <c r="Q19" s="154"/>
    </row>
    <row r="20" spans="1:17" s="155" customFormat="1" ht="27.9" customHeight="1" x14ac:dyDescent="0.3">
      <c r="A20" s="13"/>
      <c r="B20" s="379"/>
      <c r="C20" s="380"/>
      <c r="D20" s="381"/>
      <c r="E20" s="382"/>
      <c r="F20" s="14"/>
      <c r="G20" s="15"/>
      <c r="H20" s="157"/>
      <c r="I20" s="154"/>
      <c r="N20" s="154"/>
      <c r="O20" s="154"/>
      <c r="P20" s="154"/>
      <c r="Q20" s="154"/>
    </row>
    <row r="21" spans="1:17" s="155" customFormat="1" ht="27.9" customHeight="1" x14ac:dyDescent="0.3">
      <c r="A21" s="13"/>
      <c r="B21" s="379"/>
      <c r="C21" s="380"/>
      <c r="D21" s="381"/>
      <c r="E21" s="382"/>
      <c r="F21" s="14"/>
      <c r="G21" s="15"/>
      <c r="H21" s="157"/>
      <c r="I21" s="154"/>
      <c r="N21" s="154"/>
      <c r="O21" s="154"/>
      <c r="P21" s="154"/>
      <c r="Q21" s="154"/>
    </row>
    <row r="22" spans="1:17" s="155" customFormat="1" ht="27.9" customHeight="1" x14ac:dyDescent="0.3">
      <c r="A22" s="13"/>
      <c r="B22" s="379"/>
      <c r="C22" s="380"/>
      <c r="D22" s="381"/>
      <c r="E22" s="382"/>
      <c r="F22" s="14"/>
      <c r="G22" s="15"/>
      <c r="H22" s="157"/>
      <c r="I22" s="154"/>
      <c r="N22" s="154"/>
      <c r="O22" s="154"/>
      <c r="P22" s="154"/>
      <c r="Q22" s="154"/>
    </row>
    <row r="23" spans="1:17" s="155" customFormat="1" ht="27.9" customHeight="1" x14ac:dyDescent="0.3">
      <c r="A23" s="13"/>
      <c r="B23" s="379"/>
      <c r="C23" s="380"/>
      <c r="D23" s="381"/>
      <c r="E23" s="382"/>
      <c r="F23" s="14"/>
      <c r="G23" s="15"/>
      <c r="H23" s="157"/>
      <c r="I23" s="154"/>
      <c r="N23" s="154"/>
      <c r="O23" s="154"/>
      <c r="P23" s="154"/>
      <c r="Q23" s="154"/>
    </row>
    <row r="24" spans="1:17" s="155" customFormat="1" ht="27.9" customHeight="1" x14ac:dyDescent="0.3">
      <c r="A24" s="13"/>
      <c r="B24" s="379"/>
      <c r="C24" s="380"/>
      <c r="D24" s="381"/>
      <c r="E24" s="382"/>
      <c r="F24" s="14"/>
      <c r="G24" s="15"/>
      <c r="H24" s="157"/>
      <c r="I24" s="154"/>
      <c r="N24" s="154"/>
      <c r="O24" s="154"/>
      <c r="P24" s="154"/>
      <c r="Q24" s="154"/>
    </row>
    <row r="25" spans="1:17" s="155" customFormat="1" ht="27.9" customHeight="1" x14ac:dyDescent="0.3">
      <c r="A25" s="13"/>
      <c r="B25" s="379"/>
      <c r="C25" s="380"/>
      <c r="D25" s="381"/>
      <c r="E25" s="382"/>
      <c r="F25" s="14"/>
      <c r="G25" s="15"/>
      <c r="H25" s="157"/>
      <c r="I25" s="154"/>
      <c r="N25" s="154"/>
      <c r="O25" s="154"/>
      <c r="P25" s="154"/>
      <c r="Q25" s="154"/>
    </row>
    <row r="26" spans="1:17" s="155" customFormat="1" ht="27.9" customHeight="1" x14ac:dyDescent="0.3">
      <c r="A26" s="13"/>
      <c r="B26" s="379"/>
      <c r="C26" s="380"/>
      <c r="D26" s="381"/>
      <c r="E26" s="382"/>
      <c r="F26" s="14"/>
      <c r="G26" s="15"/>
      <c r="H26" s="157"/>
      <c r="I26" s="154"/>
      <c r="N26" s="154"/>
      <c r="O26" s="154"/>
      <c r="P26" s="154"/>
      <c r="Q26" s="154"/>
    </row>
    <row r="27" spans="1:17" s="155" customFormat="1" ht="27.9" customHeight="1" x14ac:dyDescent="0.3">
      <c r="A27" s="13"/>
      <c r="B27" s="379"/>
      <c r="C27" s="380"/>
      <c r="D27" s="381"/>
      <c r="E27" s="382"/>
      <c r="F27" s="14"/>
      <c r="G27" s="15"/>
      <c r="H27" s="157"/>
      <c r="I27" s="154"/>
      <c r="N27" s="154"/>
      <c r="O27" s="154"/>
      <c r="P27" s="154"/>
      <c r="Q27" s="154"/>
    </row>
    <row r="28" spans="1:17" s="155" customFormat="1" ht="27.9" customHeight="1" x14ac:dyDescent="0.3">
      <c r="A28" s="13"/>
      <c r="B28" s="379"/>
      <c r="C28" s="380"/>
      <c r="D28" s="381"/>
      <c r="E28" s="382"/>
      <c r="F28" s="14"/>
      <c r="G28" s="15"/>
      <c r="H28" s="157"/>
      <c r="I28" s="154"/>
      <c r="N28" s="154"/>
      <c r="O28" s="154"/>
      <c r="P28" s="154"/>
      <c r="Q28" s="154"/>
    </row>
    <row r="29" spans="1:17" s="155" customFormat="1" ht="27.9" customHeight="1" x14ac:dyDescent="0.3">
      <c r="A29" s="13"/>
      <c r="B29" s="379"/>
      <c r="C29" s="380"/>
      <c r="D29" s="381"/>
      <c r="E29" s="382"/>
      <c r="F29" s="14"/>
      <c r="G29" s="15"/>
      <c r="H29" s="157"/>
      <c r="I29" s="154"/>
      <c r="N29" s="154"/>
      <c r="O29" s="154"/>
      <c r="P29" s="154"/>
      <c r="Q29" s="154"/>
    </row>
    <row r="30" spans="1:17" s="155" customFormat="1" ht="27.9" customHeight="1" x14ac:dyDescent="0.3">
      <c r="A30" s="13"/>
      <c r="B30" s="379"/>
      <c r="C30" s="380"/>
      <c r="D30" s="381"/>
      <c r="E30" s="382"/>
      <c r="F30" s="14"/>
      <c r="G30" s="15"/>
      <c r="H30" s="157"/>
      <c r="I30" s="154"/>
      <c r="N30" s="154"/>
      <c r="O30" s="154"/>
      <c r="P30" s="154"/>
      <c r="Q30" s="154"/>
    </row>
    <row r="31" spans="1:17" s="155" customFormat="1" ht="27.9" customHeight="1" x14ac:dyDescent="0.3">
      <c r="A31" s="13"/>
      <c r="B31" s="379"/>
      <c r="C31" s="380"/>
      <c r="D31" s="381"/>
      <c r="E31" s="382"/>
      <c r="F31" s="14"/>
      <c r="G31" s="15"/>
      <c r="H31" s="157"/>
      <c r="I31" s="154"/>
      <c r="N31" s="154"/>
      <c r="O31" s="154"/>
      <c r="P31" s="154"/>
      <c r="Q31" s="154"/>
    </row>
    <row r="32" spans="1:17" s="155" customFormat="1" ht="27.9" customHeight="1" x14ac:dyDescent="0.3">
      <c r="A32" s="13"/>
      <c r="B32" s="379"/>
      <c r="C32" s="380"/>
      <c r="D32" s="381"/>
      <c r="E32" s="382"/>
      <c r="F32" s="14"/>
      <c r="G32" s="15"/>
      <c r="H32" s="157"/>
      <c r="I32" s="154"/>
      <c r="N32" s="154"/>
      <c r="O32" s="154"/>
      <c r="P32" s="154"/>
      <c r="Q32" s="154"/>
    </row>
    <row r="33" spans="1:17" s="155" customFormat="1" ht="27.9" customHeight="1" x14ac:dyDescent="0.3">
      <c r="A33" s="13"/>
      <c r="B33" s="379"/>
      <c r="C33" s="380"/>
      <c r="D33" s="381"/>
      <c r="E33" s="382"/>
      <c r="F33" s="14"/>
      <c r="G33" s="15"/>
      <c r="H33" s="157"/>
      <c r="I33" s="154"/>
      <c r="N33" s="154"/>
      <c r="O33" s="154"/>
      <c r="P33" s="154"/>
      <c r="Q33" s="154"/>
    </row>
    <row r="34" spans="1:17" s="155" customFormat="1" ht="27.9" customHeight="1" x14ac:dyDescent="0.3">
      <c r="A34" s="13"/>
      <c r="B34" s="379"/>
      <c r="C34" s="380"/>
      <c r="D34" s="381"/>
      <c r="E34" s="382"/>
      <c r="F34" s="14"/>
      <c r="G34" s="15"/>
      <c r="H34" s="157"/>
      <c r="I34" s="154"/>
      <c r="N34" s="154"/>
      <c r="O34" s="154"/>
      <c r="P34" s="154"/>
      <c r="Q34" s="154"/>
    </row>
    <row r="35" spans="1:17" s="155" customFormat="1" ht="27.9" customHeight="1" x14ac:dyDescent="0.3">
      <c r="A35" s="13"/>
      <c r="B35" s="379"/>
      <c r="C35" s="380"/>
      <c r="D35" s="381"/>
      <c r="E35" s="382"/>
      <c r="F35" s="14"/>
      <c r="G35" s="15"/>
      <c r="H35" s="157"/>
      <c r="I35" s="154"/>
      <c r="N35" s="154"/>
      <c r="O35" s="154"/>
      <c r="P35" s="154"/>
      <c r="Q35" s="154"/>
    </row>
    <row r="36" spans="1:17" s="155" customFormat="1" ht="27.9" customHeight="1" x14ac:dyDescent="0.3">
      <c r="A36" s="13"/>
      <c r="B36" s="379"/>
      <c r="C36" s="380"/>
      <c r="D36" s="381"/>
      <c r="E36" s="382"/>
      <c r="F36" s="14"/>
      <c r="G36" s="15"/>
      <c r="H36" s="157"/>
      <c r="I36" s="154"/>
      <c r="N36" s="154"/>
      <c r="O36" s="154"/>
      <c r="P36" s="154"/>
      <c r="Q36" s="154"/>
    </row>
    <row r="37" spans="1:17" s="155" customFormat="1" ht="27.9" customHeight="1" x14ac:dyDescent="0.3">
      <c r="A37" s="13"/>
      <c r="B37" s="379"/>
      <c r="C37" s="380"/>
      <c r="D37" s="381"/>
      <c r="E37" s="382"/>
      <c r="F37" s="14"/>
      <c r="G37" s="15"/>
      <c r="H37" s="157"/>
      <c r="I37" s="154"/>
      <c r="N37" s="154"/>
      <c r="O37" s="154"/>
      <c r="P37" s="154"/>
      <c r="Q37" s="154"/>
    </row>
    <row r="38" spans="1:17" s="155" customFormat="1" ht="27.9" customHeight="1" x14ac:dyDescent="0.3">
      <c r="A38" s="13"/>
      <c r="B38" s="379"/>
      <c r="C38" s="380"/>
      <c r="D38" s="381"/>
      <c r="E38" s="382"/>
      <c r="F38" s="14"/>
      <c r="G38" s="15"/>
      <c r="H38" s="157"/>
      <c r="I38" s="154"/>
      <c r="N38" s="154"/>
      <c r="O38" s="154"/>
      <c r="P38" s="154"/>
      <c r="Q38" s="154"/>
    </row>
    <row r="39" spans="1:17" s="155" customFormat="1" ht="27.9" customHeight="1" x14ac:dyDescent="0.3">
      <c r="A39" s="13"/>
      <c r="B39" s="379"/>
      <c r="C39" s="380"/>
      <c r="D39" s="381"/>
      <c r="E39" s="382"/>
      <c r="F39" s="14"/>
      <c r="G39" s="15"/>
      <c r="H39" s="157"/>
      <c r="I39" s="154"/>
      <c r="N39" s="154"/>
      <c r="O39" s="154"/>
      <c r="P39" s="154"/>
      <c r="Q39" s="154"/>
    </row>
    <row r="40" spans="1:17" s="155" customFormat="1" ht="27.9" customHeight="1" x14ac:dyDescent="0.3">
      <c r="A40" s="13"/>
      <c r="B40" s="379"/>
      <c r="C40" s="380"/>
      <c r="D40" s="381"/>
      <c r="E40" s="382"/>
      <c r="F40" s="14"/>
      <c r="G40" s="15"/>
      <c r="H40" s="157"/>
      <c r="I40" s="154"/>
      <c r="N40" s="154"/>
      <c r="O40" s="154"/>
      <c r="P40" s="154"/>
      <c r="Q40" s="154"/>
    </row>
    <row r="41" spans="1:17" s="155" customFormat="1" ht="27.9" customHeight="1" x14ac:dyDescent="0.3">
      <c r="A41" s="13"/>
      <c r="B41" s="379"/>
      <c r="C41" s="380"/>
      <c r="D41" s="381"/>
      <c r="E41" s="382"/>
      <c r="F41" s="14"/>
      <c r="G41" s="15"/>
      <c r="H41" s="157"/>
      <c r="I41" s="154"/>
      <c r="N41" s="154"/>
      <c r="O41" s="154"/>
      <c r="P41" s="154"/>
      <c r="Q41" s="154"/>
    </row>
    <row r="42" spans="1:17" s="155" customFormat="1" ht="27.9" customHeight="1" x14ac:dyDescent="0.3">
      <c r="A42" s="13"/>
      <c r="B42" s="379"/>
      <c r="C42" s="380"/>
      <c r="D42" s="381"/>
      <c r="E42" s="382"/>
      <c r="F42" s="14"/>
      <c r="G42" s="15"/>
      <c r="H42" s="157"/>
      <c r="I42" s="154"/>
      <c r="N42" s="154"/>
      <c r="O42" s="154"/>
      <c r="P42" s="154"/>
      <c r="Q42" s="154"/>
    </row>
    <row r="43" spans="1:17" s="155" customFormat="1" ht="27.9" customHeight="1" x14ac:dyDescent="0.3">
      <c r="A43" s="375" t="s">
        <v>97</v>
      </c>
      <c r="B43" s="376"/>
      <c r="C43" s="376"/>
      <c r="D43" s="376"/>
      <c r="E43" s="272" t="s">
        <v>17</v>
      </c>
      <c r="F43" s="14"/>
      <c r="G43" s="15"/>
      <c r="H43" s="157"/>
      <c r="I43" s="154"/>
      <c r="N43" s="154"/>
      <c r="O43" s="154"/>
      <c r="P43" s="154"/>
      <c r="Q43" s="154"/>
    </row>
    <row r="44" spans="1:17" s="155" customFormat="1" ht="27.9" customHeight="1" thickBot="1" x14ac:dyDescent="0.35">
      <c r="A44" s="377" t="s">
        <v>77</v>
      </c>
      <c r="B44" s="378"/>
      <c r="C44" s="378"/>
      <c r="D44" s="378"/>
      <c r="E44" s="273" t="s">
        <v>19</v>
      </c>
      <c r="F44" s="274">
        <f>IF($B$6=0," ",SUM(F17:F43))</f>
        <v>0</v>
      </c>
      <c r="G44" s="275">
        <f>IF($B$6=0," ",SUM(G17:G43))</f>
        <v>0</v>
      </c>
      <c r="H44" s="157"/>
      <c r="I44" s="154"/>
      <c r="N44" s="154"/>
      <c r="O44" s="154"/>
      <c r="P44" s="154"/>
      <c r="Q44" s="154"/>
    </row>
    <row r="45" spans="1:17" s="155" customFormat="1" ht="18" customHeight="1" x14ac:dyDescent="0.25">
      <c r="A45" s="276" t="s">
        <v>188</v>
      </c>
      <c r="B45" s="234"/>
      <c r="C45" s="234"/>
      <c r="D45" s="234"/>
      <c r="E45" s="234"/>
      <c r="F45" s="277"/>
      <c r="G45" s="277"/>
      <c r="H45" s="157"/>
      <c r="I45" s="154"/>
      <c r="N45" s="154"/>
      <c r="O45" s="154"/>
      <c r="P45" s="154"/>
      <c r="Q45" s="154"/>
    </row>
    <row r="46" spans="1:17" ht="13.2" x14ac:dyDescent="0.25">
      <c r="A46" s="278"/>
      <c r="B46" s="157"/>
      <c r="C46" s="157"/>
      <c r="D46" s="157"/>
      <c r="E46" s="157"/>
      <c r="F46" s="279"/>
      <c r="G46" s="279"/>
      <c r="H46" s="157"/>
    </row>
    <row r="47" spans="1:17" ht="13.2" x14ac:dyDescent="0.25">
      <c r="A47" s="278"/>
      <c r="B47" s="157"/>
      <c r="C47" s="157"/>
      <c r="D47" s="157"/>
      <c r="E47" s="157"/>
      <c r="F47" s="279"/>
      <c r="G47" s="279"/>
      <c r="H47" s="157"/>
    </row>
    <row r="48" spans="1:17" ht="13.2" x14ac:dyDescent="0.25">
      <c r="A48" s="278"/>
      <c r="B48" s="157"/>
      <c r="C48" s="157"/>
      <c r="D48" s="157"/>
      <c r="E48" s="157"/>
      <c r="F48" s="279"/>
      <c r="G48" s="279"/>
      <c r="H48" s="157"/>
    </row>
    <row r="49" spans="1:8" ht="13.2" hidden="1" x14ac:dyDescent="0.25">
      <c r="A49" s="280"/>
      <c r="B49" s="154"/>
      <c r="C49" s="154"/>
      <c r="D49" s="154"/>
      <c r="E49" s="154"/>
      <c r="F49" s="281"/>
      <c r="G49" s="281"/>
      <c r="H49" s="154"/>
    </row>
    <row r="50" spans="1:8" ht="13.2" hidden="1" x14ac:dyDescent="0.25">
      <c r="A50" s="280"/>
      <c r="B50" s="154"/>
      <c r="C50" s="154"/>
      <c r="D50" s="154"/>
      <c r="E50" s="154"/>
      <c r="F50" s="281"/>
      <c r="G50" s="281"/>
      <c r="H50" s="154"/>
    </row>
    <row r="51" spans="1:8" ht="13.2" hidden="1" x14ac:dyDescent="0.25">
      <c r="A51" s="280"/>
      <c r="B51" s="154"/>
      <c r="C51" s="154"/>
      <c r="D51" s="154"/>
      <c r="E51" s="154"/>
      <c r="F51" s="281"/>
      <c r="G51" s="281"/>
      <c r="H51" s="154"/>
    </row>
    <row r="52" spans="1:8" ht="13.2" hidden="1" x14ac:dyDescent="0.25">
      <c r="A52" s="280"/>
      <c r="B52" s="154"/>
      <c r="C52" s="154"/>
      <c r="D52" s="154"/>
      <c r="E52" s="154"/>
      <c r="F52" s="281"/>
      <c r="G52" s="281"/>
      <c r="H52" s="154"/>
    </row>
    <row r="53" spans="1:8" ht="13.2" hidden="1" x14ac:dyDescent="0.25">
      <c r="A53" s="280"/>
      <c r="B53" s="154"/>
      <c r="C53" s="154"/>
      <c r="D53" s="154"/>
      <c r="E53" s="154"/>
      <c r="F53" s="281"/>
      <c r="G53" s="281"/>
      <c r="H53" s="154"/>
    </row>
    <row r="54" spans="1:8" ht="13.2" hidden="1" x14ac:dyDescent="0.25">
      <c r="A54" s="280"/>
      <c r="B54" s="154"/>
      <c r="C54" s="154"/>
      <c r="D54" s="154"/>
      <c r="E54" s="154"/>
      <c r="F54" s="281"/>
      <c r="G54" s="281"/>
      <c r="H54" s="154"/>
    </row>
    <row r="55" spans="1:8" ht="13.2" hidden="1" x14ac:dyDescent="0.25">
      <c r="A55" s="280"/>
      <c r="B55" s="154"/>
      <c r="C55" s="154"/>
      <c r="D55" s="154"/>
      <c r="E55" s="154"/>
      <c r="F55" s="281"/>
      <c r="G55" s="281"/>
      <c r="H55" s="154"/>
    </row>
    <row r="56" spans="1:8" ht="13.2" hidden="1" x14ac:dyDescent="0.25">
      <c r="A56" s="280"/>
      <c r="B56" s="154"/>
      <c r="C56" s="154"/>
      <c r="D56" s="154"/>
      <c r="E56" s="154"/>
      <c r="F56" s="281"/>
      <c r="G56" s="281"/>
      <c r="H56" s="154"/>
    </row>
    <row r="57" spans="1:8" ht="13.2" hidden="1" x14ac:dyDescent="0.25">
      <c r="A57" s="280"/>
      <c r="B57" s="154"/>
      <c r="C57" s="154"/>
      <c r="D57" s="154"/>
      <c r="E57" s="154"/>
      <c r="F57" s="281"/>
      <c r="G57" s="281"/>
      <c r="H57" s="154"/>
    </row>
    <row r="58" spans="1:8" ht="13.2" hidden="1" x14ac:dyDescent="0.25">
      <c r="H58" s="154"/>
    </row>
    <row r="59" spans="1:8" ht="13.2" hidden="1" x14ac:dyDescent="0.25">
      <c r="H59" s="154"/>
    </row>
    <row r="60" spans="1:8" ht="13.2" hidden="1" x14ac:dyDescent="0.25">
      <c r="H60" s="154"/>
    </row>
    <row r="61" spans="1:8" ht="13.2" hidden="1" x14ac:dyDescent="0.25">
      <c r="H61" s="154"/>
    </row>
    <row r="62" spans="1:8" ht="13.2" hidden="1" x14ac:dyDescent="0.25">
      <c r="H62" s="154"/>
    </row>
    <row r="63" spans="1:8" ht="13.2" hidden="1" x14ac:dyDescent="0.25">
      <c r="H63" s="154"/>
    </row>
    <row r="64" spans="1:8" ht="13.2" hidden="1" x14ac:dyDescent="0.25">
      <c r="H64" s="154"/>
    </row>
    <row r="65" spans="8:8" ht="13.2" hidden="1" x14ac:dyDescent="0.25">
      <c r="H65" s="154"/>
    </row>
    <row r="66" spans="8:8" ht="13.2" hidden="1" x14ac:dyDescent="0.25">
      <c r="H66" s="154"/>
    </row>
    <row r="67" spans="8:8" ht="13.2" hidden="1" x14ac:dyDescent="0.25">
      <c r="H67" s="154"/>
    </row>
    <row r="68" spans="8:8" ht="13.2" hidden="1" x14ac:dyDescent="0.25">
      <c r="H68" s="154"/>
    </row>
    <row r="69" spans="8:8" ht="13.2" hidden="1" x14ac:dyDescent="0.25">
      <c r="H69" s="154"/>
    </row>
    <row r="70" spans="8:8" ht="13.2" hidden="1" x14ac:dyDescent="0.25">
      <c r="H70" s="154"/>
    </row>
    <row r="71" spans="8:8" ht="13.2" hidden="1" x14ac:dyDescent="0.25">
      <c r="H71" s="154"/>
    </row>
    <row r="72" spans="8:8" ht="13.2" hidden="1" x14ac:dyDescent="0.25">
      <c r="H72" s="154"/>
    </row>
    <row r="73" spans="8:8" ht="13.2" hidden="1" x14ac:dyDescent="0.25">
      <c r="H73" s="154"/>
    </row>
    <row r="74" spans="8:8" ht="13.2" hidden="1" x14ac:dyDescent="0.25">
      <c r="H74" s="154"/>
    </row>
    <row r="75" spans="8:8" ht="13.2" hidden="1" x14ac:dyDescent="0.25">
      <c r="H75" s="154"/>
    </row>
    <row r="76" spans="8:8" ht="13.2" hidden="1" x14ac:dyDescent="0.25">
      <c r="H76" s="154"/>
    </row>
    <row r="77" spans="8:8" ht="13.2" hidden="1" x14ac:dyDescent="0.25">
      <c r="H77" s="154"/>
    </row>
    <row r="78" spans="8:8" ht="13.2" hidden="1" x14ac:dyDescent="0.25">
      <c r="H78" s="154"/>
    </row>
    <row r="79" spans="8:8" ht="13.2" hidden="1" x14ac:dyDescent="0.25">
      <c r="H79" s="154"/>
    </row>
    <row r="80" spans="8:8" ht="13.2" hidden="1" x14ac:dyDescent="0.25">
      <c r="H80" s="154"/>
    </row>
    <row r="81" spans="8:8" ht="13.2" hidden="1" x14ac:dyDescent="0.25">
      <c r="H81" s="154"/>
    </row>
    <row r="82" spans="8:8" ht="13.2" hidden="1" x14ac:dyDescent="0.25">
      <c r="H82" s="154"/>
    </row>
    <row r="83" spans="8:8" ht="13.2" hidden="1" x14ac:dyDescent="0.25">
      <c r="H83" s="154"/>
    </row>
    <row r="84" spans="8:8" ht="13.2" hidden="1" x14ac:dyDescent="0.25">
      <c r="H84" s="154"/>
    </row>
    <row r="85" spans="8:8" ht="13.2" hidden="1" x14ac:dyDescent="0.25">
      <c r="H85" s="154"/>
    </row>
    <row r="86" spans="8:8" ht="13.2" hidden="1" x14ac:dyDescent="0.25">
      <c r="H86" s="154"/>
    </row>
    <row r="87" spans="8:8" ht="13.2" hidden="1" x14ac:dyDescent="0.25">
      <c r="H87" s="154"/>
    </row>
    <row r="88" spans="8:8" ht="13.2" hidden="1" x14ac:dyDescent="0.25">
      <c r="H88" s="154"/>
    </row>
    <row r="89" spans="8:8" ht="13.2" hidden="1" x14ac:dyDescent="0.25">
      <c r="H89" s="154"/>
    </row>
    <row r="90" spans="8:8" ht="13.2" hidden="1" x14ac:dyDescent="0.25">
      <c r="H90" s="154"/>
    </row>
    <row r="91" spans="8:8" ht="13.2" hidden="1" x14ac:dyDescent="0.25">
      <c r="H91" s="154"/>
    </row>
    <row r="92" spans="8:8" ht="13.2" hidden="1" x14ac:dyDescent="0.25">
      <c r="H92" s="154"/>
    </row>
    <row r="93" spans="8:8" ht="13.2" hidden="1" x14ac:dyDescent="0.25">
      <c r="H93" s="154"/>
    </row>
    <row r="94" spans="8:8" ht="13.2" hidden="1" x14ac:dyDescent="0.25">
      <c r="H94" s="154"/>
    </row>
    <row r="95" spans="8:8" ht="13.2" hidden="1" x14ac:dyDescent="0.25">
      <c r="H95" s="154"/>
    </row>
    <row r="96" spans="8:8" ht="13.2" hidden="1" x14ac:dyDescent="0.25">
      <c r="H96" s="154"/>
    </row>
    <row r="97" spans="8:8" ht="13.2" hidden="1" x14ac:dyDescent="0.25">
      <c r="H97" s="154"/>
    </row>
    <row r="98" spans="8:8" ht="13.2" hidden="1" x14ac:dyDescent="0.25">
      <c r="H98" s="154"/>
    </row>
    <row r="99" spans="8:8" ht="13.2" hidden="1" x14ac:dyDescent="0.25">
      <c r="H99" s="154"/>
    </row>
    <row r="100" spans="8:8" ht="13.2" hidden="1" x14ac:dyDescent="0.25">
      <c r="H100" s="154"/>
    </row>
    <row r="101" spans="8:8" ht="13.2" hidden="1" x14ac:dyDescent="0.25">
      <c r="H101" s="154"/>
    </row>
    <row r="102" spans="8:8" ht="13.2" hidden="1" x14ac:dyDescent="0.25">
      <c r="H102" s="154"/>
    </row>
    <row r="103" spans="8:8" ht="13.2" hidden="1" x14ac:dyDescent="0.25">
      <c r="H103" s="154"/>
    </row>
    <row r="104" spans="8:8" ht="13.2" hidden="1" x14ac:dyDescent="0.25">
      <c r="H104" s="154"/>
    </row>
    <row r="105" spans="8:8" ht="13.2" hidden="1" x14ac:dyDescent="0.25">
      <c r="H105" s="154"/>
    </row>
    <row r="106" spans="8:8" ht="13.2" hidden="1" x14ac:dyDescent="0.25">
      <c r="H106" s="154"/>
    </row>
    <row r="107" spans="8:8" ht="13.2" hidden="1" x14ac:dyDescent="0.25">
      <c r="H107" s="154"/>
    </row>
    <row r="108" spans="8:8" ht="13.2" hidden="1" x14ac:dyDescent="0.25">
      <c r="H108" s="154"/>
    </row>
    <row r="109" spans="8:8" ht="13.2" hidden="1" x14ac:dyDescent="0.25">
      <c r="H109" s="154"/>
    </row>
    <row r="110" spans="8:8" ht="13.2" hidden="1" x14ac:dyDescent="0.25">
      <c r="H110" s="154"/>
    </row>
    <row r="111" spans="8:8" ht="13.2" hidden="1" x14ac:dyDescent="0.25">
      <c r="H111" s="154"/>
    </row>
    <row r="112" spans="8:8" ht="13.2" hidden="1" x14ac:dyDescent="0.25">
      <c r="H112" s="154"/>
    </row>
    <row r="113" spans="8:8" ht="13.2" hidden="1" x14ac:dyDescent="0.25">
      <c r="H113" s="154"/>
    </row>
    <row r="114" spans="8:8" ht="13.2" hidden="1" x14ac:dyDescent="0.25">
      <c r="H114" s="154"/>
    </row>
    <row r="115" spans="8:8" ht="13.2" hidden="1" x14ac:dyDescent="0.25">
      <c r="H115" s="154"/>
    </row>
    <row r="116" spans="8:8" ht="13.2" hidden="1" x14ac:dyDescent="0.25">
      <c r="H116" s="154"/>
    </row>
    <row r="117" spans="8:8" ht="13.2" hidden="1" x14ac:dyDescent="0.25">
      <c r="H117" s="154"/>
    </row>
    <row r="118" spans="8:8" ht="13.2" hidden="1" x14ac:dyDescent="0.25">
      <c r="H118" s="154"/>
    </row>
    <row r="119" spans="8:8" ht="13.2" hidden="1" x14ac:dyDescent="0.25">
      <c r="H119" s="154"/>
    </row>
    <row r="120" spans="8:8" ht="13.2" hidden="1" x14ac:dyDescent="0.25">
      <c r="H120" s="154"/>
    </row>
    <row r="121" spans="8:8" ht="13.2" hidden="1" x14ac:dyDescent="0.25">
      <c r="H121" s="154"/>
    </row>
    <row r="122" spans="8:8" ht="13.2" hidden="1" x14ac:dyDescent="0.25">
      <c r="H122" s="154"/>
    </row>
    <row r="123" spans="8:8" ht="13.2" hidden="1" x14ac:dyDescent="0.25">
      <c r="H123" s="154"/>
    </row>
    <row r="124" spans="8:8" ht="13.2" hidden="1" x14ac:dyDescent="0.25">
      <c r="H124" s="154"/>
    </row>
    <row r="125" spans="8:8" ht="13.2" hidden="1" x14ac:dyDescent="0.25">
      <c r="H125" s="154"/>
    </row>
    <row r="126" spans="8:8" ht="13.2" hidden="1" x14ac:dyDescent="0.25">
      <c r="H126" s="154"/>
    </row>
    <row r="127" spans="8:8" ht="13.2" hidden="1" x14ac:dyDescent="0.25">
      <c r="H127" s="154"/>
    </row>
    <row r="128" spans="8:8" ht="13.2" hidden="1" x14ac:dyDescent="0.25">
      <c r="H128" s="154"/>
    </row>
    <row r="129" spans="8:8" ht="13.2" hidden="1" x14ac:dyDescent="0.25">
      <c r="H129" s="154"/>
    </row>
    <row r="130" spans="8:8" ht="13.2" hidden="1" x14ac:dyDescent="0.25">
      <c r="H130" s="154"/>
    </row>
    <row r="131" spans="8:8" ht="13.2" hidden="1" x14ac:dyDescent="0.25">
      <c r="H131" s="154"/>
    </row>
    <row r="132" spans="8:8" ht="13.2" hidden="1" x14ac:dyDescent="0.25">
      <c r="H132" s="154"/>
    </row>
    <row r="133" spans="8:8" ht="13.2" hidden="1" x14ac:dyDescent="0.25">
      <c r="H133" s="154"/>
    </row>
    <row r="134" spans="8:8" ht="13.2" hidden="1" x14ac:dyDescent="0.25">
      <c r="H134" s="154"/>
    </row>
    <row r="135" spans="8:8" ht="13.2" hidden="1" x14ac:dyDescent="0.25">
      <c r="H135" s="154"/>
    </row>
    <row r="136" spans="8:8" ht="13.2" hidden="1" x14ac:dyDescent="0.25">
      <c r="H136" s="154"/>
    </row>
    <row r="137" spans="8:8" ht="13.2" hidden="1" x14ac:dyDescent="0.25">
      <c r="H137" s="154"/>
    </row>
    <row r="138" spans="8:8" ht="13.2" hidden="1" x14ac:dyDescent="0.25">
      <c r="H138" s="154"/>
    </row>
    <row r="139" spans="8:8" ht="13.2" hidden="1" x14ac:dyDescent="0.25">
      <c r="H139" s="154"/>
    </row>
    <row r="140" spans="8:8" ht="13.2" hidden="1" x14ac:dyDescent="0.25">
      <c r="H140" s="154"/>
    </row>
    <row r="141" spans="8:8" ht="13.2" hidden="1" x14ac:dyDescent="0.25">
      <c r="H141" s="154"/>
    </row>
    <row r="142" spans="8:8" ht="13.2" hidden="1" x14ac:dyDescent="0.25">
      <c r="H142" s="154"/>
    </row>
    <row r="143" spans="8:8" ht="13.2" hidden="1" x14ac:dyDescent="0.25">
      <c r="H143" s="154"/>
    </row>
    <row r="144" spans="8:8" ht="13.2" hidden="1" x14ac:dyDescent="0.25">
      <c r="H144" s="154"/>
    </row>
    <row r="145" spans="8:8" ht="13.2" hidden="1" x14ac:dyDescent="0.25">
      <c r="H145" s="154"/>
    </row>
    <row r="146" spans="8:8" ht="13.2" hidden="1" x14ac:dyDescent="0.25">
      <c r="H146" s="154"/>
    </row>
    <row r="147" spans="8:8" ht="13.2" hidden="1" x14ac:dyDescent="0.25">
      <c r="H147" s="154"/>
    </row>
    <row r="148" spans="8:8" ht="13.2" hidden="1" x14ac:dyDescent="0.25">
      <c r="H148" s="154"/>
    </row>
    <row r="149" spans="8:8" ht="13.2" hidden="1" x14ac:dyDescent="0.25">
      <c r="H149" s="154"/>
    </row>
    <row r="150" spans="8:8" ht="13.2" hidden="1" x14ac:dyDescent="0.25">
      <c r="H150" s="154"/>
    </row>
    <row r="151" spans="8:8" ht="13.2" hidden="1" x14ac:dyDescent="0.25">
      <c r="H151" s="154"/>
    </row>
    <row r="152" spans="8:8" ht="13.2" hidden="1" x14ac:dyDescent="0.25">
      <c r="H152" s="154"/>
    </row>
    <row r="153" spans="8:8" ht="13.2" hidden="1" x14ac:dyDescent="0.25">
      <c r="H153" s="154"/>
    </row>
    <row r="154" spans="8:8" ht="13.2" hidden="1" x14ac:dyDescent="0.25">
      <c r="H154" s="154"/>
    </row>
    <row r="155" spans="8:8" ht="13.2" hidden="1" x14ac:dyDescent="0.25">
      <c r="H155" s="154"/>
    </row>
    <row r="156" spans="8:8" ht="13.2" hidden="1" x14ac:dyDescent="0.25">
      <c r="H156" s="154"/>
    </row>
    <row r="157" spans="8:8" ht="13.2" hidden="1" x14ac:dyDescent="0.25">
      <c r="H157" s="154"/>
    </row>
    <row r="158" spans="8:8" ht="13.2" hidden="1" x14ac:dyDescent="0.25">
      <c r="H158" s="154"/>
    </row>
    <row r="159" spans="8:8" ht="13.2" hidden="1" x14ac:dyDescent="0.25">
      <c r="H159" s="154"/>
    </row>
    <row r="160" spans="8:8" ht="13.2" hidden="1" x14ac:dyDescent="0.25">
      <c r="H160" s="154"/>
    </row>
    <row r="161" spans="8:8" ht="13.2" hidden="1" x14ac:dyDescent="0.25">
      <c r="H161" s="154"/>
    </row>
    <row r="162" spans="8:8" ht="13.2" hidden="1" x14ac:dyDescent="0.25">
      <c r="H162" s="154"/>
    </row>
    <row r="163" spans="8:8" ht="13.2" hidden="1" x14ac:dyDescent="0.25">
      <c r="H163" s="154"/>
    </row>
    <row r="164" spans="8:8" ht="13.2" hidden="1" x14ac:dyDescent="0.25">
      <c r="H164" s="154"/>
    </row>
    <row r="165" spans="8:8" ht="13.2" hidden="1" x14ac:dyDescent="0.25">
      <c r="H165" s="154"/>
    </row>
    <row r="166" spans="8:8" ht="13.2" hidden="1" x14ac:dyDescent="0.25">
      <c r="H166" s="154"/>
    </row>
    <row r="167" spans="8:8" ht="13.2" hidden="1" x14ac:dyDescent="0.25">
      <c r="H167" s="154"/>
    </row>
    <row r="168" spans="8:8" ht="13.2" hidden="1" x14ac:dyDescent="0.25">
      <c r="H168" s="154"/>
    </row>
    <row r="169" spans="8:8" ht="13.2" hidden="1" x14ac:dyDescent="0.25">
      <c r="H169" s="154"/>
    </row>
    <row r="170" spans="8:8" ht="13.2" hidden="1" x14ac:dyDescent="0.25">
      <c r="H170" s="154"/>
    </row>
    <row r="171" spans="8:8" ht="13.2" hidden="1" x14ac:dyDescent="0.25">
      <c r="H171" s="154"/>
    </row>
    <row r="172" spans="8:8" ht="13.2" hidden="1" x14ac:dyDescent="0.25">
      <c r="H172" s="154"/>
    </row>
    <row r="173" spans="8:8" ht="13.2" hidden="1" x14ac:dyDescent="0.25">
      <c r="H173" s="154"/>
    </row>
    <row r="174" spans="8:8" ht="13.2" hidden="1" x14ac:dyDescent="0.25">
      <c r="H174" s="154"/>
    </row>
    <row r="175" spans="8:8" ht="13.2" hidden="1" x14ac:dyDescent="0.25">
      <c r="H175" s="154"/>
    </row>
    <row r="176" spans="8:8" ht="13.2" hidden="1" x14ac:dyDescent="0.25">
      <c r="H176" s="154"/>
    </row>
    <row r="177" spans="8:8" ht="13.2" hidden="1" x14ac:dyDescent="0.25">
      <c r="H177" s="154"/>
    </row>
    <row r="178" spans="8:8" ht="13.2" hidden="1" x14ac:dyDescent="0.25">
      <c r="H178" s="154"/>
    </row>
    <row r="179" spans="8:8" ht="13.2" hidden="1" x14ac:dyDescent="0.25">
      <c r="H179" s="154"/>
    </row>
    <row r="180" spans="8:8" ht="13.2" hidden="1" x14ac:dyDescent="0.25">
      <c r="H180" s="154"/>
    </row>
    <row r="181" spans="8:8" ht="13.2" hidden="1" x14ac:dyDescent="0.25">
      <c r="H181" s="154"/>
    </row>
    <row r="182" spans="8:8" ht="13.2" hidden="1" x14ac:dyDescent="0.25">
      <c r="H182" s="154"/>
    </row>
    <row r="183" spans="8:8" ht="13.2" hidden="1" x14ac:dyDescent="0.25">
      <c r="H183" s="154"/>
    </row>
    <row r="184" spans="8:8" ht="13.2" hidden="1" x14ac:dyDescent="0.25">
      <c r="H184" s="154"/>
    </row>
    <row r="185" spans="8:8" ht="13.2" hidden="1" x14ac:dyDescent="0.25">
      <c r="H185" s="154"/>
    </row>
    <row r="186" spans="8:8" ht="13.2" hidden="1" x14ac:dyDescent="0.25">
      <c r="H186" s="154"/>
    </row>
    <row r="187" spans="8:8" ht="13.2" hidden="1" x14ac:dyDescent="0.25">
      <c r="H187" s="154"/>
    </row>
    <row r="188" spans="8:8" ht="13.2" hidden="1" x14ac:dyDescent="0.25">
      <c r="H188" s="154"/>
    </row>
    <row r="189" spans="8:8" ht="13.2" hidden="1" x14ac:dyDescent="0.25">
      <c r="H189" s="154"/>
    </row>
    <row r="190" spans="8:8" ht="13.2" hidden="1" x14ac:dyDescent="0.25">
      <c r="H190" s="154"/>
    </row>
    <row r="191" spans="8:8" ht="13.2" hidden="1" x14ac:dyDescent="0.25">
      <c r="H191" s="154"/>
    </row>
    <row r="192" spans="8:8" ht="13.2" hidden="1" x14ac:dyDescent="0.25">
      <c r="H192" s="154"/>
    </row>
    <row r="193" spans="8:8" ht="13.2" hidden="1" x14ac:dyDescent="0.25">
      <c r="H193" s="154"/>
    </row>
    <row r="194" spans="8:8" ht="13.2" hidden="1" x14ac:dyDescent="0.25">
      <c r="H194" s="154"/>
    </row>
    <row r="195" spans="8:8" ht="13.2" hidden="1" x14ac:dyDescent="0.25">
      <c r="H195" s="154"/>
    </row>
    <row r="196" spans="8:8" ht="13.2" hidden="1" x14ac:dyDescent="0.25">
      <c r="H196" s="154"/>
    </row>
    <row r="197" spans="8:8" ht="13.2" hidden="1" x14ac:dyDescent="0.25">
      <c r="H197" s="154"/>
    </row>
    <row r="198" spans="8:8" ht="13.2" hidden="1" x14ac:dyDescent="0.25">
      <c r="H198" s="154"/>
    </row>
    <row r="199" spans="8:8" ht="13.2" hidden="1" x14ac:dyDescent="0.25">
      <c r="H199" s="154"/>
    </row>
    <row r="200" spans="8:8" ht="13.2" hidden="1" x14ac:dyDescent="0.25">
      <c r="H200" s="154"/>
    </row>
    <row r="201" spans="8:8" ht="13.2" hidden="1" x14ac:dyDescent="0.25">
      <c r="H201" s="154"/>
    </row>
    <row r="202" spans="8:8" ht="13.2" hidden="1" x14ac:dyDescent="0.25">
      <c r="H202" s="154"/>
    </row>
    <row r="203" spans="8:8" ht="13.2" hidden="1" x14ac:dyDescent="0.25">
      <c r="H203" s="154"/>
    </row>
    <row r="204" spans="8:8" ht="13.2" hidden="1" x14ac:dyDescent="0.25">
      <c r="H204" s="154"/>
    </row>
    <row r="205" spans="8:8" ht="13.2" hidden="1" x14ac:dyDescent="0.25">
      <c r="H205" s="154"/>
    </row>
    <row r="206" spans="8:8" ht="13.2" hidden="1" x14ac:dyDescent="0.25">
      <c r="H206" s="154"/>
    </row>
    <row r="207" spans="8:8" ht="13.2" hidden="1" x14ac:dyDescent="0.25">
      <c r="H207" s="154"/>
    </row>
    <row r="208" spans="8:8" ht="13.2" hidden="1" x14ac:dyDescent="0.25">
      <c r="H208" s="154"/>
    </row>
    <row r="209" spans="8:8" ht="13.2" hidden="1" x14ac:dyDescent="0.25">
      <c r="H209" s="154"/>
    </row>
    <row r="210" spans="8:8" ht="13.2" hidden="1" x14ac:dyDescent="0.25">
      <c r="H210" s="154"/>
    </row>
    <row r="211" spans="8:8" ht="13.2" hidden="1" x14ac:dyDescent="0.25">
      <c r="H211" s="154"/>
    </row>
    <row r="212" spans="8:8" ht="13.2" hidden="1" x14ac:dyDescent="0.25">
      <c r="H212" s="154"/>
    </row>
    <row r="213" spans="8:8" ht="13.2" hidden="1" x14ac:dyDescent="0.25">
      <c r="H213" s="154"/>
    </row>
    <row r="214" spans="8:8" ht="13.2" hidden="1" x14ac:dyDescent="0.25">
      <c r="H214" s="154"/>
    </row>
    <row r="215" spans="8:8" ht="13.2" hidden="1" x14ac:dyDescent="0.25">
      <c r="H215" s="154"/>
    </row>
    <row r="216" spans="8:8" ht="13.2" hidden="1" x14ac:dyDescent="0.25">
      <c r="H216" s="154"/>
    </row>
    <row r="217" spans="8:8" ht="13.2" hidden="1" x14ac:dyDescent="0.25">
      <c r="H217" s="154"/>
    </row>
    <row r="218" spans="8:8" ht="13.2" hidden="1" x14ac:dyDescent="0.25">
      <c r="H218" s="154"/>
    </row>
    <row r="219" spans="8:8" ht="13.2" hidden="1" x14ac:dyDescent="0.25">
      <c r="H219" s="154"/>
    </row>
    <row r="220" spans="8:8" ht="13.2" hidden="1" x14ac:dyDescent="0.25">
      <c r="H220" s="154"/>
    </row>
    <row r="221" spans="8:8" ht="13.2" hidden="1" x14ac:dyDescent="0.25">
      <c r="H221" s="154"/>
    </row>
    <row r="222" spans="8:8" ht="13.2" hidden="1" x14ac:dyDescent="0.25">
      <c r="H222" s="154"/>
    </row>
    <row r="223" spans="8:8" ht="13.2" hidden="1" x14ac:dyDescent="0.25">
      <c r="H223" s="154"/>
    </row>
    <row r="224" spans="8:8" ht="13.2" hidden="1" x14ac:dyDescent="0.25">
      <c r="H224" s="154"/>
    </row>
    <row r="225" spans="8:8" ht="13.2" hidden="1" x14ac:dyDescent="0.25">
      <c r="H225" s="154"/>
    </row>
    <row r="226" spans="8:8" ht="13.2" hidden="1" x14ac:dyDescent="0.25">
      <c r="H226" s="154"/>
    </row>
    <row r="227" spans="8:8" ht="13.2" hidden="1" x14ac:dyDescent="0.25">
      <c r="H227" s="154"/>
    </row>
    <row r="228" spans="8:8" ht="13.2" hidden="1" x14ac:dyDescent="0.25">
      <c r="H228" s="154"/>
    </row>
    <row r="229" spans="8:8" ht="13.2" hidden="1" x14ac:dyDescent="0.25">
      <c r="H229" s="154"/>
    </row>
    <row r="230" spans="8:8" ht="13.2" hidden="1" x14ac:dyDescent="0.25">
      <c r="H230" s="154"/>
    </row>
    <row r="231" spans="8:8" ht="13.2" hidden="1" x14ac:dyDescent="0.25">
      <c r="H231" s="154"/>
    </row>
    <row r="232" spans="8:8" ht="13.2" hidden="1" x14ac:dyDescent="0.25">
      <c r="H232" s="154"/>
    </row>
    <row r="233" spans="8:8" ht="13.2" hidden="1" x14ac:dyDescent="0.25">
      <c r="H233" s="154"/>
    </row>
    <row r="234" spans="8:8" ht="13.2" hidden="1" x14ac:dyDescent="0.25">
      <c r="H234" s="154"/>
    </row>
    <row r="235" spans="8:8" ht="13.2" hidden="1" x14ac:dyDescent="0.25">
      <c r="H235" s="154"/>
    </row>
    <row r="236" spans="8:8" ht="13.2" hidden="1" x14ac:dyDescent="0.25">
      <c r="H236" s="154"/>
    </row>
    <row r="237" spans="8:8" ht="13.2" hidden="1" x14ac:dyDescent="0.25">
      <c r="H237" s="154"/>
    </row>
    <row r="238" spans="8:8" ht="13.2" hidden="1" x14ac:dyDescent="0.25">
      <c r="H238" s="154"/>
    </row>
    <row r="239" spans="8:8" ht="13.2" hidden="1" x14ac:dyDescent="0.25">
      <c r="H239" s="154"/>
    </row>
    <row r="240" spans="8:8" ht="13.2" hidden="1" x14ac:dyDescent="0.25">
      <c r="H240" s="154"/>
    </row>
    <row r="241" spans="8:8" ht="13.2" hidden="1" x14ac:dyDescent="0.25">
      <c r="H241" s="154"/>
    </row>
    <row r="242" spans="8:8" ht="13.2" hidden="1" x14ac:dyDescent="0.25">
      <c r="H242" s="154"/>
    </row>
    <row r="243" spans="8:8" ht="13.2" hidden="1" x14ac:dyDescent="0.25">
      <c r="H243" s="154"/>
    </row>
    <row r="244" spans="8:8" ht="13.2" hidden="1" x14ac:dyDescent="0.25">
      <c r="H244" s="154"/>
    </row>
    <row r="245" spans="8:8" ht="13.2" hidden="1" x14ac:dyDescent="0.25">
      <c r="H245" s="154"/>
    </row>
    <row r="246" spans="8:8" ht="13.2" hidden="1" x14ac:dyDescent="0.25">
      <c r="H246" s="154"/>
    </row>
    <row r="247" spans="8:8" ht="13.2" hidden="1" x14ac:dyDescent="0.25">
      <c r="H247" s="154"/>
    </row>
    <row r="248" spans="8:8" ht="13.2" hidden="1" x14ac:dyDescent="0.25">
      <c r="H248" s="154"/>
    </row>
    <row r="249" spans="8:8" ht="13.2" hidden="1" x14ac:dyDescent="0.25">
      <c r="H249" s="154"/>
    </row>
    <row r="250" spans="8:8" ht="13.2" hidden="1" x14ac:dyDescent="0.25">
      <c r="H250" s="154"/>
    </row>
    <row r="251" spans="8:8" ht="13.2" hidden="1" x14ac:dyDescent="0.25">
      <c r="H251" s="154"/>
    </row>
    <row r="252" spans="8:8" ht="13.2" hidden="1" x14ac:dyDescent="0.25">
      <c r="H252" s="154"/>
    </row>
    <row r="253" spans="8:8" ht="13.2" hidden="1" x14ac:dyDescent="0.25">
      <c r="H253" s="154"/>
    </row>
    <row r="254" spans="8:8" ht="13.2" hidden="1" x14ac:dyDescent="0.25">
      <c r="H254" s="154"/>
    </row>
    <row r="255" spans="8:8" ht="13.2" hidden="1" x14ac:dyDescent="0.25">
      <c r="H255" s="154"/>
    </row>
    <row r="256" spans="8:8" ht="13.2" hidden="1" x14ac:dyDescent="0.25">
      <c r="H256" s="154"/>
    </row>
    <row r="257" spans="8:8" ht="13.2" hidden="1" x14ac:dyDescent="0.25">
      <c r="H257" s="154"/>
    </row>
    <row r="258" spans="8:8" ht="13.2" hidden="1" x14ac:dyDescent="0.25">
      <c r="H258" s="154"/>
    </row>
    <row r="259" spans="8:8" ht="13.2" hidden="1" x14ac:dyDescent="0.25">
      <c r="H259" s="154"/>
    </row>
    <row r="260" spans="8:8" ht="13.2" hidden="1" x14ac:dyDescent="0.25">
      <c r="H260" s="154"/>
    </row>
    <row r="261" spans="8:8" ht="13.2" hidden="1" x14ac:dyDescent="0.25">
      <c r="H261" s="154"/>
    </row>
    <row r="262" spans="8:8" ht="13.2" hidden="1" x14ac:dyDescent="0.25">
      <c r="H262" s="154"/>
    </row>
    <row r="263" spans="8:8" ht="13.2" hidden="1" x14ac:dyDescent="0.25">
      <c r="H263" s="154"/>
    </row>
    <row r="264" spans="8:8" ht="13.2" hidden="1" x14ac:dyDescent="0.25">
      <c r="H264" s="154"/>
    </row>
    <row r="265" spans="8:8" ht="13.2" hidden="1" x14ac:dyDescent="0.25">
      <c r="H265" s="154"/>
    </row>
    <row r="266" spans="8:8" ht="13.2" hidden="1" x14ac:dyDescent="0.25">
      <c r="H266" s="154"/>
    </row>
    <row r="267" spans="8:8" ht="13.2" hidden="1" x14ac:dyDescent="0.25">
      <c r="H267" s="154"/>
    </row>
    <row r="268" spans="8:8" ht="13.2" hidden="1" x14ac:dyDescent="0.25">
      <c r="H268" s="154"/>
    </row>
    <row r="269" spans="8:8" ht="13.2" hidden="1" x14ac:dyDescent="0.25">
      <c r="H269" s="154"/>
    </row>
    <row r="270" spans="8:8" ht="13.2" hidden="1" x14ac:dyDescent="0.25">
      <c r="H270" s="154"/>
    </row>
    <row r="271" spans="8:8" ht="13.2" hidden="1" x14ac:dyDescent="0.25">
      <c r="H271" s="154"/>
    </row>
    <row r="272" spans="8:8" ht="13.2" hidden="1" x14ac:dyDescent="0.25">
      <c r="H272" s="154"/>
    </row>
    <row r="273" spans="8:8" ht="13.2" hidden="1" x14ac:dyDescent="0.25">
      <c r="H273" s="154"/>
    </row>
    <row r="274" spans="8:8" ht="13.2" hidden="1" x14ac:dyDescent="0.25">
      <c r="H274" s="154"/>
    </row>
    <row r="275" spans="8:8" ht="13.2" hidden="1" x14ac:dyDescent="0.25">
      <c r="H275" s="154"/>
    </row>
    <row r="276" spans="8:8" ht="13.2" hidden="1" x14ac:dyDescent="0.25">
      <c r="H276" s="154"/>
    </row>
    <row r="277" spans="8:8" ht="13.2" hidden="1" x14ac:dyDescent="0.25">
      <c r="H277" s="154"/>
    </row>
    <row r="278" spans="8:8" ht="13.2" hidden="1" x14ac:dyDescent="0.25">
      <c r="H278" s="154"/>
    </row>
    <row r="279" spans="8:8" ht="13.2" hidden="1" x14ac:dyDescent="0.25">
      <c r="H279" s="154"/>
    </row>
    <row r="280" spans="8:8" ht="13.2" hidden="1" x14ac:dyDescent="0.25">
      <c r="H280" s="154"/>
    </row>
    <row r="281" spans="8:8" ht="13.2" hidden="1" x14ac:dyDescent="0.25">
      <c r="H281" s="154"/>
    </row>
    <row r="282" spans="8:8" ht="13.2" hidden="1" x14ac:dyDescent="0.25">
      <c r="H282" s="154"/>
    </row>
    <row r="283" spans="8:8" ht="13.2" hidden="1" x14ac:dyDescent="0.25">
      <c r="H283" s="154"/>
    </row>
    <row r="284" spans="8:8" ht="13.2" hidden="1" x14ac:dyDescent="0.25">
      <c r="H284" s="154"/>
    </row>
    <row r="285" spans="8:8" ht="13.2" hidden="1" x14ac:dyDescent="0.25">
      <c r="H285" s="154"/>
    </row>
    <row r="286" spans="8:8" ht="13.2" hidden="1" x14ac:dyDescent="0.25">
      <c r="H286" s="154"/>
    </row>
    <row r="287" spans="8:8" ht="13.2" hidden="1" x14ac:dyDescent="0.25">
      <c r="H287" s="154"/>
    </row>
    <row r="288" spans="8:8" ht="13.2" hidden="1" x14ac:dyDescent="0.25">
      <c r="H288" s="154"/>
    </row>
    <row r="289" spans="8:8" ht="13.2" hidden="1" x14ac:dyDescent="0.25">
      <c r="H289" s="154"/>
    </row>
    <row r="290" spans="8:8" ht="13.2" hidden="1" x14ac:dyDescent="0.25">
      <c r="H290" s="154"/>
    </row>
    <row r="291" spans="8:8" ht="13.2" hidden="1" x14ac:dyDescent="0.25">
      <c r="H291" s="154"/>
    </row>
    <row r="292" spans="8:8" ht="13.2" hidden="1" x14ac:dyDescent="0.25">
      <c r="H292" s="154"/>
    </row>
    <row r="293" spans="8:8" ht="13.2" hidden="1" x14ac:dyDescent="0.25">
      <c r="H293" s="154"/>
    </row>
    <row r="294" spans="8:8" ht="13.2" hidden="1" x14ac:dyDescent="0.25">
      <c r="H294" s="154"/>
    </row>
    <row r="295" spans="8:8" ht="13.2" hidden="1" x14ac:dyDescent="0.25">
      <c r="H295" s="154"/>
    </row>
    <row r="296" spans="8:8" ht="13.2" hidden="1" x14ac:dyDescent="0.25">
      <c r="H296" s="154"/>
    </row>
    <row r="297" spans="8:8" ht="13.2" hidden="1" x14ac:dyDescent="0.25">
      <c r="H297" s="154"/>
    </row>
    <row r="298" spans="8:8" ht="13.2" hidden="1" x14ac:dyDescent="0.25">
      <c r="H298" s="154"/>
    </row>
    <row r="299" spans="8:8" ht="13.2" hidden="1" x14ac:dyDescent="0.25">
      <c r="H299" s="154"/>
    </row>
    <row r="300" spans="8:8" ht="13.2" hidden="1" x14ac:dyDescent="0.25">
      <c r="H300" s="154"/>
    </row>
    <row r="301" spans="8:8" ht="13.2" hidden="1" x14ac:dyDescent="0.25">
      <c r="H301" s="154"/>
    </row>
    <row r="302" spans="8:8" ht="13.2" hidden="1" x14ac:dyDescent="0.25">
      <c r="H302" s="154"/>
    </row>
    <row r="303" spans="8:8" ht="13.2" hidden="1" x14ac:dyDescent="0.25">
      <c r="H303" s="154"/>
    </row>
    <row r="304" spans="8:8" ht="13.2" hidden="1" x14ac:dyDescent="0.25">
      <c r="H304" s="154"/>
    </row>
    <row r="305" spans="8:8" ht="13.2" hidden="1" x14ac:dyDescent="0.25">
      <c r="H305" s="154"/>
    </row>
    <row r="306" spans="8:8" ht="13.2" hidden="1" x14ac:dyDescent="0.25">
      <c r="H306" s="154"/>
    </row>
    <row r="307" spans="8:8" ht="13.2" hidden="1" x14ac:dyDescent="0.25">
      <c r="H307" s="154"/>
    </row>
    <row r="308" spans="8:8" ht="13.2" hidden="1" x14ac:dyDescent="0.25">
      <c r="H308" s="154"/>
    </row>
    <row r="309" spans="8:8" ht="13.2" hidden="1" x14ac:dyDescent="0.25">
      <c r="H309" s="154"/>
    </row>
    <row r="310" spans="8:8" ht="13.2" hidden="1" x14ac:dyDescent="0.25">
      <c r="H310" s="154"/>
    </row>
    <row r="311" spans="8:8" ht="13.2" hidden="1" x14ac:dyDescent="0.25">
      <c r="H311" s="154"/>
    </row>
    <row r="312" spans="8:8" ht="13.2" hidden="1" x14ac:dyDescent="0.25">
      <c r="H312" s="154"/>
    </row>
    <row r="313" spans="8:8" ht="13.2" hidden="1" x14ac:dyDescent="0.25">
      <c r="H313" s="154"/>
    </row>
    <row r="314" spans="8:8" ht="13.2" hidden="1" x14ac:dyDescent="0.25">
      <c r="H314" s="154"/>
    </row>
    <row r="315" spans="8:8" ht="13.2" hidden="1" x14ac:dyDescent="0.25">
      <c r="H315" s="154"/>
    </row>
    <row r="316" spans="8:8" ht="13.2" hidden="1" x14ac:dyDescent="0.25">
      <c r="H316" s="154"/>
    </row>
    <row r="317" spans="8:8" ht="13.2" hidden="1" x14ac:dyDescent="0.25">
      <c r="H317" s="154"/>
    </row>
    <row r="318" spans="8:8" ht="13.2" hidden="1" x14ac:dyDescent="0.25">
      <c r="H318" s="154"/>
    </row>
    <row r="319" spans="8:8" ht="13.2" hidden="1" x14ac:dyDescent="0.25">
      <c r="H319" s="154"/>
    </row>
    <row r="320" spans="8:8" ht="13.2" hidden="1" x14ac:dyDescent="0.25">
      <c r="H320" s="154"/>
    </row>
    <row r="321" spans="8:8" ht="13.2" hidden="1" x14ac:dyDescent="0.25">
      <c r="H321" s="154"/>
    </row>
    <row r="322" spans="8:8" ht="13.2" hidden="1" x14ac:dyDescent="0.25">
      <c r="H322" s="154"/>
    </row>
    <row r="323" spans="8:8" ht="13.2" hidden="1" x14ac:dyDescent="0.25">
      <c r="H323" s="154"/>
    </row>
    <row r="324" spans="8:8" ht="13.2" hidden="1" x14ac:dyDescent="0.25">
      <c r="H324" s="154"/>
    </row>
    <row r="325" spans="8:8" ht="13.2" hidden="1" x14ac:dyDescent="0.25">
      <c r="H325" s="154"/>
    </row>
    <row r="326" spans="8:8" ht="13.2" hidden="1" x14ac:dyDescent="0.25">
      <c r="H326" s="154"/>
    </row>
    <row r="327" spans="8:8" ht="13.2" hidden="1" x14ac:dyDescent="0.25">
      <c r="H327" s="154"/>
    </row>
    <row r="328" spans="8:8" ht="13.2" hidden="1" x14ac:dyDescent="0.25">
      <c r="H328" s="154"/>
    </row>
    <row r="329" spans="8:8" ht="13.2" hidden="1" x14ac:dyDescent="0.25">
      <c r="H329" s="154"/>
    </row>
    <row r="330" spans="8:8" ht="13.2" hidden="1" x14ac:dyDescent="0.25">
      <c r="H330" s="154"/>
    </row>
    <row r="331" spans="8:8" ht="13.2" hidden="1" x14ac:dyDescent="0.25">
      <c r="H331" s="154"/>
    </row>
    <row r="332" spans="8:8" ht="13.2" hidden="1" x14ac:dyDescent="0.25">
      <c r="H332" s="154"/>
    </row>
    <row r="333" spans="8:8" ht="13.2" hidden="1" x14ac:dyDescent="0.25">
      <c r="H333" s="154"/>
    </row>
    <row r="334" spans="8:8" ht="13.2" hidden="1" x14ac:dyDescent="0.25">
      <c r="H334" s="154"/>
    </row>
    <row r="335" spans="8:8" ht="13.2" hidden="1" x14ac:dyDescent="0.25">
      <c r="H335" s="154"/>
    </row>
    <row r="336" spans="8:8" ht="13.2" hidden="1" x14ac:dyDescent="0.25">
      <c r="H336" s="154"/>
    </row>
    <row r="337" spans="8:8" ht="13.2" hidden="1" x14ac:dyDescent="0.25">
      <c r="H337" s="154"/>
    </row>
    <row r="338" spans="8:8" ht="13.2" hidden="1" x14ac:dyDescent="0.25">
      <c r="H338" s="154"/>
    </row>
    <row r="339" spans="8:8" ht="13.2" hidden="1" x14ac:dyDescent="0.25">
      <c r="H339" s="154"/>
    </row>
    <row r="340" spans="8:8" ht="13.2" hidden="1" x14ac:dyDescent="0.25">
      <c r="H340" s="154"/>
    </row>
    <row r="341" spans="8:8" ht="13.2" hidden="1" x14ac:dyDescent="0.25">
      <c r="H341" s="154"/>
    </row>
    <row r="342" spans="8:8" ht="13.2" hidden="1" x14ac:dyDescent="0.25">
      <c r="H342" s="154"/>
    </row>
    <row r="343" spans="8:8" ht="13.2" hidden="1" x14ac:dyDescent="0.25">
      <c r="H343" s="154"/>
    </row>
    <row r="344" spans="8:8" ht="13.2" hidden="1" x14ac:dyDescent="0.25">
      <c r="H344" s="154"/>
    </row>
    <row r="345" spans="8:8" ht="13.2" hidden="1" x14ac:dyDescent="0.25">
      <c r="H345" s="154"/>
    </row>
    <row r="346" spans="8:8" ht="13.2" hidden="1" x14ac:dyDescent="0.25">
      <c r="H346" s="154"/>
    </row>
    <row r="347" spans="8:8" ht="13.2" hidden="1" x14ac:dyDescent="0.25">
      <c r="H347" s="154"/>
    </row>
    <row r="348" spans="8:8" ht="13.2" hidden="1" x14ac:dyDescent="0.25">
      <c r="H348" s="154"/>
    </row>
    <row r="349" spans="8:8" ht="13.2" hidden="1" x14ac:dyDescent="0.25">
      <c r="H349" s="154"/>
    </row>
    <row r="350" spans="8:8" ht="13.2" hidden="1" x14ac:dyDescent="0.25">
      <c r="H350" s="154"/>
    </row>
    <row r="351" spans="8:8" ht="13.2" hidden="1" x14ac:dyDescent="0.25">
      <c r="H351" s="154"/>
    </row>
    <row r="352" spans="8:8" ht="13.2" hidden="1" x14ac:dyDescent="0.25">
      <c r="H352" s="154"/>
    </row>
    <row r="353" spans="8:8" ht="13.2" hidden="1" x14ac:dyDescent="0.25">
      <c r="H353" s="154"/>
    </row>
    <row r="354" spans="8:8" ht="13.2" hidden="1" x14ac:dyDescent="0.25">
      <c r="H354" s="154"/>
    </row>
    <row r="355" spans="8:8" ht="13.2" hidden="1" x14ac:dyDescent="0.25">
      <c r="H355" s="154"/>
    </row>
    <row r="356" spans="8:8" ht="13.2" hidden="1" x14ac:dyDescent="0.25">
      <c r="H356" s="154"/>
    </row>
    <row r="357" spans="8:8" ht="13.2" hidden="1" x14ac:dyDescent="0.25">
      <c r="H357" s="154"/>
    </row>
    <row r="358" spans="8:8" ht="13.2" hidden="1" x14ac:dyDescent="0.25">
      <c r="H358" s="154"/>
    </row>
    <row r="359" spans="8:8" ht="13.2" hidden="1" x14ac:dyDescent="0.25">
      <c r="H359" s="154"/>
    </row>
    <row r="360" spans="8:8" ht="13.2" hidden="1" x14ac:dyDescent="0.25">
      <c r="H360" s="154"/>
    </row>
    <row r="361" spans="8:8" ht="13.2" hidden="1" x14ac:dyDescent="0.25">
      <c r="H361" s="154"/>
    </row>
    <row r="362" spans="8:8" ht="13.2" hidden="1" x14ac:dyDescent="0.25">
      <c r="H362" s="154"/>
    </row>
    <row r="363" spans="8:8" ht="13.2" hidden="1" x14ac:dyDescent="0.25">
      <c r="H363" s="154"/>
    </row>
    <row r="364" spans="8:8" ht="13.2" hidden="1" x14ac:dyDescent="0.25">
      <c r="H364" s="154"/>
    </row>
    <row r="365" spans="8:8" ht="13.2" hidden="1" x14ac:dyDescent="0.25">
      <c r="H365" s="154"/>
    </row>
    <row r="366" spans="8:8" ht="13.2" hidden="1" x14ac:dyDescent="0.25">
      <c r="H366" s="154"/>
    </row>
    <row r="367" spans="8:8" ht="13.2" hidden="1" x14ac:dyDescent="0.25">
      <c r="H367" s="154"/>
    </row>
    <row r="368" spans="8:8" ht="13.2" hidden="1" x14ac:dyDescent="0.25">
      <c r="H368" s="154"/>
    </row>
    <row r="369" spans="8:8" ht="13.2" hidden="1" x14ac:dyDescent="0.25">
      <c r="H369" s="154"/>
    </row>
    <row r="370" spans="8:8" ht="13.2" hidden="1" x14ac:dyDescent="0.25">
      <c r="H370" s="154"/>
    </row>
    <row r="371" spans="8:8" ht="13.2" hidden="1" x14ac:dyDescent="0.25">
      <c r="H371" s="154"/>
    </row>
    <row r="372" spans="8:8" ht="13.2" hidden="1" x14ac:dyDescent="0.25">
      <c r="H372" s="154"/>
    </row>
    <row r="373" spans="8:8" ht="13.2" hidden="1" x14ac:dyDescent="0.25">
      <c r="H373" s="154"/>
    </row>
    <row r="374" spans="8:8" ht="13.2" hidden="1" x14ac:dyDescent="0.25">
      <c r="H374" s="154"/>
    </row>
    <row r="375" spans="8:8" ht="13.2" hidden="1" x14ac:dyDescent="0.25">
      <c r="H375" s="154"/>
    </row>
    <row r="376" spans="8:8" ht="13.2" hidden="1" x14ac:dyDescent="0.25">
      <c r="H376" s="154"/>
    </row>
    <row r="377" spans="8:8" ht="13.2" hidden="1" x14ac:dyDescent="0.25">
      <c r="H377" s="154"/>
    </row>
    <row r="378" spans="8:8" ht="13.2" hidden="1" x14ac:dyDescent="0.25">
      <c r="H378" s="154"/>
    </row>
    <row r="379" spans="8:8" ht="13.2" hidden="1" x14ac:dyDescent="0.25">
      <c r="H379" s="154"/>
    </row>
    <row r="380" spans="8:8" ht="13.2" hidden="1" x14ac:dyDescent="0.25">
      <c r="H380" s="154"/>
    </row>
    <row r="381" spans="8:8" ht="13.2" hidden="1" x14ac:dyDescent="0.25">
      <c r="H381" s="154"/>
    </row>
    <row r="382" spans="8:8" ht="13.2" hidden="1" x14ac:dyDescent="0.25">
      <c r="H382" s="154"/>
    </row>
    <row r="383" spans="8:8" ht="13.2" hidden="1" x14ac:dyDescent="0.25">
      <c r="H383" s="154"/>
    </row>
    <row r="384" spans="8:8" ht="13.2" hidden="1" x14ac:dyDescent="0.25">
      <c r="H384" s="154"/>
    </row>
    <row r="385" spans="8:8" ht="13.2" hidden="1" x14ac:dyDescent="0.25">
      <c r="H385" s="154"/>
    </row>
    <row r="386" spans="8:8" ht="13.2" hidden="1" x14ac:dyDescent="0.25">
      <c r="H386" s="154"/>
    </row>
    <row r="387" spans="8:8" ht="13.2" hidden="1" x14ac:dyDescent="0.25">
      <c r="H387" s="154"/>
    </row>
    <row r="388" spans="8:8" ht="13.2" hidden="1" x14ac:dyDescent="0.25">
      <c r="H388" s="154"/>
    </row>
    <row r="389" spans="8:8" ht="13.2" hidden="1" x14ac:dyDescent="0.25">
      <c r="H389" s="154"/>
    </row>
    <row r="390" spans="8:8" ht="13.2" hidden="1" x14ac:dyDescent="0.25">
      <c r="H390" s="154"/>
    </row>
    <row r="391" spans="8:8" ht="13.2" hidden="1" x14ac:dyDescent="0.25">
      <c r="H391" s="154"/>
    </row>
    <row r="392" spans="8:8" ht="13.2" hidden="1" x14ac:dyDescent="0.25">
      <c r="H392" s="154"/>
    </row>
    <row r="393" spans="8:8" ht="13.2" hidden="1" x14ac:dyDescent="0.25">
      <c r="H393" s="154"/>
    </row>
    <row r="394" spans="8:8" ht="13.2" hidden="1" x14ac:dyDescent="0.25">
      <c r="H394" s="154"/>
    </row>
    <row r="395" spans="8:8" ht="13.2" hidden="1" x14ac:dyDescent="0.25">
      <c r="H395" s="154"/>
    </row>
    <row r="396" spans="8:8" ht="13.2" hidden="1" x14ac:dyDescent="0.25">
      <c r="H396" s="154"/>
    </row>
    <row r="397" spans="8:8" ht="13.2" hidden="1" x14ac:dyDescent="0.25">
      <c r="H397" s="154"/>
    </row>
    <row r="398" spans="8:8" ht="13.2" hidden="1" x14ac:dyDescent="0.25">
      <c r="H398" s="154"/>
    </row>
    <row r="399" spans="8:8" ht="13.2" hidden="1" x14ac:dyDescent="0.25">
      <c r="H399" s="154"/>
    </row>
    <row r="400" spans="8:8" ht="13.2" hidden="1" x14ac:dyDescent="0.25">
      <c r="H400" s="154"/>
    </row>
    <row r="401" spans="8:8" ht="13.2" hidden="1" x14ac:dyDescent="0.25">
      <c r="H401" s="154"/>
    </row>
    <row r="402" spans="8:8" ht="13.2" hidden="1" x14ac:dyDescent="0.25">
      <c r="H402" s="154"/>
    </row>
    <row r="403" spans="8:8" ht="13.2" hidden="1" x14ac:dyDescent="0.25">
      <c r="H403" s="154"/>
    </row>
    <row r="404" spans="8:8" ht="13.2" hidden="1" x14ac:dyDescent="0.25">
      <c r="H404" s="154"/>
    </row>
    <row r="405" spans="8:8" ht="13.2" hidden="1" x14ac:dyDescent="0.25">
      <c r="H405" s="154"/>
    </row>
    <row r="406" spans="8:8" ht="13.2" hidden="1" x14ac:dyDescent="0.25">
      <c r="H406" s="154"/>
    </row>
    <row r="407" spans="8:8" ht="13.2" hidden="1" x14ac:dyDescent="0.25">
      <c r="H407" s="154"/>
    </row>
    <row r="408" spans="8:8" ht="13.2" hidden="1" x14ac:dyDescent="0.25">
      <c r="H408" s="154"/>
    </row>
    <row r="409" spans="8:8" ht="13.2" hidden="1" x14ac:dyDescent="0.25">
      <c r="H409" s="154"/>
    </row>
    <row r="410" spans="8:8" ht="13.2" hidden="1" x14ac:dyDescent="0.25">
      <c r="H410" s="154"/>
    </row>
    <row r="411" spans="8:8" ht="13.2" hidden="1" x14ac:dyDescent="0.25">
      <c r="H411" s="154"/>
    </row>
    <row r="412" spans="8:8" ht="13.2" hidden="1" x14ac:dyDescent="0.25">
      <c r="H412" s="154"/>
    </row>
    <row r="413" spans="8:8" ht="13.2" hidden="1" x14ac:dyDescent="0.25">
      <c r="H413" s="154"/>
    </row>
    <row r="414" spans="8:8" ht="13.2" hidden="1" x14ac:dyDescent="0.25">
      <c r="H414" s="154"/>
    </row>
    <row r="415" spans="8:8" ht="13.2" hidden="1" x14ac:dyDescent="0.25">
      <c r="H415" s="154"/>
    </row>
    <row r="416" spans="8:8" ht="13.2" hidden="1" x14ac:dyDescent="0.25">
      <c r="H416" s="154"/>
    </row>
    <row r="417" spans="8:8" ht="13.2" hidden="1" x14ac:dyDescent="0.25">
      <c r="H417" s="154"/>
    </row>
    <row r="418" spans="8:8" ht="13.2" hidden="1" x14ac:dyDescent="0.25">
      <c r="H418" s="154"/>
    </row>
    <row r="419" spans="8:8" ht="13.2" hidden="1" x14ac:dyDescent="0.25">
      <c r="H419" s="154"/>
    </row>
    <row r="420" spans="8:8" ht="13.2" hidden="1" x14ac:dyDescent="0.25">
      <c r="H420" s="154"/>
    </row>
    <row r="421" spans="8:8" ht="13.2" hidden="1" x14ac:dyDescent="0.25">
      <c r="H421" s="154"/>
    </row>
    <row r="422" spans="8:8" ht="13.2" hidden="1" x14ac:dyDescent="0.25">
      <c r="H422" s="154"/>
    </row>
    <row r="423" spans="8:8" ht="13.2" hidden="1" x14ac:dyDescent="0.25">
      <c r="H423" s="154"/>
    </row>
    <row r="424" spans="8:8" ht="13.2" hidden="1" x14ac:dyDescent="0.25">
      <c r="H424" s="154"/>
    </row>
    <row r="425" spans="8:8" ht="13.2" hidden="1" x14ac:dyDescent="0.25">
      <c r="H425" s="154"/>
    </row>
    <row r="426" spans="8:8" ht="13.2" hidden="1" x14ac:dyDescent="0.25">
      <c r="H426" s="154"/>
    </row>
    <row r="427" spans="8:8" ht="13.2" hidden="1" x14ac:dyDescent="0.25">
      <c r="H427" s="154"/>
    </row>
    <row r="428" spans="8:8" ht="13.2" hidden="1" x14ac:dyDescent="0.25">
      <c r="H428" s="154"/>
    </row>
    <row r="429" spans="8:8" ht="13.2" hidden="1" x14ac:dyDescent="0.25">
      <c r="H429" s="154"/>
    </row>
    <row r="430" spans="8:8" ht="13.2" hidden="1" x14ac:dyDescent="0.25">
      <c r="H430" s="154"/>
    </row>
    <row r="431" spans="8:8" ht="13.2" hidden="1" x14ac:dyDescent="0.25">
      <c r="H431" s="154"/>
    </row>
    <row r="432" spans="8:8" ht="13.2" hidden="1" x14ac:dyDescent="0.25">
      <c r="H432" s="154"/>
    </row>
    <row r="433" spans="8:8" ht="13.2" hidden="1" x14ac:dyDescent="0.25">
      <c r="H433" s="154"/>
    </row>
    <row r="434" spans="8:8" ht="13.2" hidden="1" x14ac:dyDescent="0.25">
      <c r="H434" s="154"/>
    </row>
    <row r="435" spans="8:8" ht="13.2" hidden="1" x14ac:dyDescent="0.25">
      <c r="H435" s="154"/>
    </row>
    <row r="436" spans="8:8" ht="13.2" hidden="1" x14ac:dyDescent="0.25">
      <c r="H436" s="154"/>
    </row>
    <row r="437" spans="8:8" ht="13.2" hidden="1" x14ac:dyDescent="0.25">
      <c r="H437" s="154"/>
    </row>
    <row r="438" spans="8:8" ht="13.2" hidden="1" x14ac:dyDescent="0.25">
      <c r="H438" s="154"/>
    </row>
    <row r="439" spans="8:8" ht="13.2" hidden="1" x14ac:dyDescent="0.25">
      <c r="H439" s="154"/>
    </row>
    <row r="440" spans="8:8" ht="13.2" hidden="1" x14ac:dyDescent="0.25">
      <c r="H440" s="154"/>
    </row>
    <row r="441" spans="8:8" ht="13.2" hidden="1" x14ac:dyDescent="0.25">
      <c r="H441" s="154"/>
    </row>
    <row r="442" spans="8:8" ht="13.2" hidden="1" x14ac:dyDescent="0.25">
      <c r="H442" s="154"/>
    </row>
    <row r="443" spans="8:8" ht="13.2" hidden="1" x14ac:dyDescent="0.25">
      <c r="H443" s="154"/>
    </row>
    <row r="444" spans="8:8" ht="13.2" hidden="1" x14ac:dyDescent="0.25">
      <c r="H444" s="154"/>
    </row>
    <row r="445" spans="8:8" ht="13.2" hidden="1" x14ac:dyDescent="0.25">
      <c r="H445" s="154"/>
    </row>
    <row r="446" spans="8:8" ht="13.2" hidden="1" x14ac:dyDescent="0.25">
      <c r="H446" s="154"/>
    </row>
    <row r="447" spans="8:8" ht="13.2" hidden="1" x14ac:dyDescent="0.25">
      <c r="H447" s="154"/>
    </row>
    <row r="448" spans="8:8" ht="13.2" hidden="1" x14ac:dyDescent="0.25">
      <c r="H448" s="154"/>
    </row>
    <row r="449" spans="8:8" ht="13.2" hidden="1" x14ac:dyDescent="0.25">
      <c r="H449" s="154"/>
    </row>
    <row r="450" spans="8:8" ht="13.2" hidden="1" x14ac:dyDescent="0.25">
      <c r="H450" s="154"/>
    </row>
    <row r="451" spans="8:8" ht="13.2" hidden="1" x14ac:dyDescent="0.25">
      <c r="H451" s="154"/>
    </row>
    <row r="452" spans="8:8" ht="13.2" hidden="1" x14ac:dyDescent="0.25">
      <c r="H452" s="154"/>
    </row>
    <row r="453" spans="8:8" ht="13.2" hidden="1" x14ac:dyDescent="0.25">
      <c r="H453" s="154"/>
    </row>
    <row r="454" spans="8:8" ht="13.2" hidden="1" x14ac:dyDescent="0.25">
      <c r="H454" s="154"/>
    </row>
    <row r="455" spans="8:8" ht="13.2" hidden="1" x14ac:dyDescent="0.25">
      <c r="H455" s="154"/>
    </row>
    <row r="456" spans="8:8" ht="13.2" hidden="1" x14ac:dyDescent="0.25">
      <c r="H456" s="154"/>
    </row>
    <row r="457" spans="8:8" ht="13.2" hidden="1" x14ac:dyDescent="0.25">
      <c r="H457" s="154"/>
    </row>
    <row r="458" spans="8:8" ht="13.2" hidden="1" x14ac:dyDescent="0.25">
      <c r="H458" s="154"/>
    </row>
    <row r="459" spans="8:8" ht="13.2" hidden="1" x14ac:dyDescent="0.25">
      <c r="H459" s="154"/>
    </row>
    <row r="460" spans="8:8" ht="13.2" hidden="1" x14ac:dyDescent="0.25">
      <c r="H460" s="154"/>
    </row>
    <row r="461" spans="8:8" ht="13.2" hidden="1" x14ac:dyDescent="0.25">
      <c r="H461" s="154"/>
    </row>
    <row r="462" spans="8:8" ht="13.2" hidden="1" x14ac:dyDescent="0.25">
      <c r="H462" s="154"/>
    </row>
    <row r="463" spans="8:8" ht="13.2" hidden="1" x14ac:dyDescent="0.25">
      <c r="H463" s="154"/>
    </row>
    <row r="464" spans="8:8" ht="13.2" hidden="1" x14ac:dyDescent="0.25">
      <c r="H464" s="154"/>
    </row>
    <row r="465" spans="8:8" ht="13.2" hidden="1" x14ac:dyDescent="0.25">
      <c r="H465" s="154"/>
    </row>
    <row r="466" spans="8:8" ht="13.2" hidden="1" x14ac:dyDescent="0.25">
      <c r="H466" s="154"/>
    </row>
    <row r="467" spans="8:8" ht="13.2" hidden="1" x14ac:dyDescent="0.25">
      <c r="H467" s="154"/>
    </row>
    <row r="468" spans="8:8" ht="13.2" hidden="1" x14ac:dyDescent="0.25">
      <c r="H468" s="154"/>
    </row>
    <row r="469" spans="8:8" ht="13.2" hidden="1" x14ac:dyDescent="0.25">
      <c r="H469" s="154"/>
    </row>
    <row r="470" spans="8:8" ht="13.2" hidden="1" x14ac:dyDescent="0.25">
      <c r="H470" s="154"/>
    </row>
    <row r="471" spans="8:8" ht="13.2" hidden="1" x14ac:dyDescent="0.25">
      <c r="H471" s="154"/>
    </row>
    <row r="472" spans="8:8" ht="13.2" hidden="1" x14ac:dyDescent="0.25">
      <c r="H472" s="154"/>
    </row>
    <row r="473" spans="8:8" ht="13.2" hidden="1" x14ac:dyDescent="0.25">
      <c r="H473" s="154"/>
    </row>
    <row r="474" spans="8:8" ht="13.2" hidden="1" x14ac:dyDescent="0.25">
      <c r="H474" s="154"/>
    </row>
    <row r="475" spans="8:8" ht="13.2" hidden="1" x14ac:dyDescent="0.25">
      <c r="H475" s="154"/>
    </row>
    <row r="476" spans="8:8" ht="13.2" hidden="1" x14ac:dyDescent="0.25">
      <c r="H476" s="154"/>
    </row>
    <row r="477" spans="8:8" ht="13.2" hidden="1" x14ac:dyDescent="0.25">
      <c r="H477" s="154"/>
    </row>
    <row r="478" spans="8:8" ht="13.2" hidden="1" x14ac:dyDescent="0.25">
      <c r="H478" s="154"/>
    </row>
    <row r="479" spans="8:8" ht="13.2" hidden="1" x14ac:dyDescent="0.25">
      <c r="H479" s="154"/>
    </row>
    <row r="480" spans="8:8" ht="13.2" hidden="1" x14ac:dyDescent="0.25">
      <c r="H480" s="154"/>
    </row>
    <row r="481" spans="8:8" ht="13.2" hidden="1" x14ac:dyDescent="0.25">
      <c r="H481" s="154"/>
    </row>
    <row r="482" spans="8:8" ht="13.2" hidden="1" x14ac:dyDescent="0.25">
      <c r="H482" s="154"/>
    </row>
    <row r="483" spans="8:8" ht="13.2" hidden="1" x14ac:dyDescent="0.25">
      <c r="H483" s="154"/>
    </row>
    <row r="484" spans="8:8" ht="13.2" hidden="1" x14ac:dyDescent="0.25">
      <c r="H484" s="154"/>
    </row>
    <row r="485" spans="8:8" ht="13.2" hidden="1" x14ac:dyDescent="0.25">
      <c r="H485" s="154"/>
    </row>
    <row r="486" spans="8:8" ht="13.2" hidden="1" x14ac:dyDescent="0.25">
      <c r="H486" s="154"/>
    </row>
    <row r="487" spans="8:8" ht="13.2" hidden="1" x14ac:dyDescent="0.25">
      <c r="H487" s="154"/>
    </row>
    <row r="488" spans="8:8" ht="13.2" hidden="1" x14ac:dyDescent="0.25">
      <c r="H488" s="154"/>
    </row>
    <row r="489" spans="8:8" ht="13.2" hidden="1" x14ac:dyDescent="0.25">
      <c r="H489" s="154"/>
    </row>
    <row r="490" spans="8:8" ht="13.2" hidden="1" x14ac:dyDescent="0.25">
      <c r="H490" s="154"/>
    </row>
    <row r="491" spans="8:8" ht="13.2" hidden="1" x14ac:dyDescent="0.25">
      <c r="H491" s="154"/>
    </row>
    <row r="492" spans="8:8" ht="13.2" hidden="1" x14ac:dyDescent="0.25">
      <c r="H492" s="154"/>
    </row>
    <row r="493" spans="8:8" ht="13.2" hidden="1" x14ac:dyDescent="0.25">
      <c r="H493" s="154"/>
    </row>
    <row r="494" spans="8:8" ht="13.2" hidden="1" x14ac:dyDescent="0.25">
      <c r="H494" s="154"/>
    </row>
    <row r="495" spans="8:8" ht="13.2" hidden="1" x14ac:dyDescent="0.25">
      <c r="H495" s="154"/>
    </row>
    <row r="496" spans="8:8" ht="13.2" hidden="1" x14ac:dyDescent="0.25">
      <c r="H496" s="154"/>
    </row>
    <row r="497" spans="8:8" ht="13.2" hidden="1" x14ac:dyDescent="0.25">
      <c r="H497" s="154"/>
    </row>
    <row r="498" spans="8:8" ht="13.2" hidden="1" x14ac:dyDescent="0.25">
      <c r="H498" s="154"/>
    </row>
    <row r="499" spans="8:8" ht="13.2" hidden="1" x14ac:dyDescent="0.25">
      <c r="H499" s="154"/>
    </row>
    <row r="500" spans="8:8" ht="13.2" hidden="1" x14ac:dyDescent="0.25">
      <c r="H500" s="154"/>
    </row>
    <row r="501" spans="8:8" ht="13.2" hidden="1" x14ac:dyDescent="0.25">
      <c r="H501" s="154"/>
    </row>
    <row r="502" spans="8:8" ht="13.2" hidden="1" x14ac:dyDescent="0.25">
      <c r="H502" s="154"/>
    </row>
    <row r="503" spans="8:8" ht="13.2" hidden="1" x14ac:dyDescent="0.25">
      <c r="H503" s="154"/>
    </row>
    <row r="504" spans="8:8" ht="13.2" hidden="1" x14ac:dyDescent="0.25">
      <c r="H504" s="154"/>
    </row>
    <row r="505" spans="8:8" ht="13.2" hidden="1" x14ac:dyDescent="0.25">
      <c r="H505" s="154"/>
    </row>
    <row r="506" spans="8:8" ht="13.2" hidden="1" x14ac:dyDescent="0.25">
      <c r="H506" s="154"/>
    </row>
    <row r="507" spans="8:8" ht="13.2" hidden="1" x14ac:dyDescent="0.25">
      <c r="H507" s="154"/>
    </row>
    <row r="508" spans="8:8" ht="13.2" hidden="1" x14ac:dyDescent="0.25">
      <c r="H508" s="154"/>
    </row>
    <row r="509" spans="8:8" ht="13.2" hidden="1" x14ac:dyDescent="0.25">
      <c r="H509" s="154"/>
    </row>
    <row r="510" spans="8:8" ht="13.2" hidden="1" x14ac:dyDescent="0.25">
      <c r="H510" s="154"/>
    </row>
    <row r="511" spans="8:8" ht="13.2" hidden="1" x14ac:dyDescent="0.25">
      <c r="H511" s="154"/>
    </row>
    <row r="512" spans="8:8" ht="13.2" hidden="1" x14ac:dyDescent="0.25">
      <c r="H512" s="154"/>
    </row>
    <row r="513" spans="8:8" ht="13.2" hidden="1" x14ac:dyDescent="0.25">
      <c r="H513" s="154"/>
    </row>
    <row r="514" spans="8:8" ht="13.2" hidden="1" x14ac:dyDescent="0.25">
      <c r="H514" s="154"/>
    </row>
    <row r="515" spans="8:8" ht="13.2" hidden="1" x14ac:dyDescent="0.25">
      <c r="H515" s="154"/>
    </row>
    <row r="516" spans="8:8" ht="13.2" hidden="1" x14ac:dyDescent="0.25">
      <c r="H516" s="154"/>
    </row>
    <row r="517" spans="8:8" ht="13.2" hidden="1" x14ac:dyDescent="0.25">
      <c r="H517" s="154"/>
    </row>
    <row r="518" spans="8:8" ht="13.2" hidden="1" x14ac:dyDescent="0.25">
      <c r="H518" s="154"/>
    </row>
    <row r="519" spans="8:8" ht="13.2" hidden="1" x14ac:dyDescent="0.25">
      <c r="H519" s="154"/>
    </row>
    <row r="520" spans="8:8" ht="13.2" hidden="1" x14ac:dyDescent="0.25">
      <c r="H520" s="154"/>
    </row>
    <row r="521" spans="8:8" ht="13.2" hidden="1" x14ac:dyDescent="0.25">
      <c r="H521" s="154"/>
    </row>
    <row r="522" spans="8:8" ht="13.2" hidden="1" x14ac:dyDescent="0.25">
      <c r="H522" s="154"/>
    </row>
    <row r="523" spans="8:8" ht="13.2" hidden="1" x14ac:dyDescent="0.25">
      <c r="H523" s="154"/>
    </row>
    <row r="524" spans="8:8" ht="13.2" hidden="1" x14ac:dyDescent="0.25">
      <c r="H524" s="154"/>
    </row>
    <row r="525" spans="8:8" ht="13.2" hidden="1" x14ac:dyDescent="0.25">
      <c r="H525" s="154"/>
    </row>
    <row r="526" spans="8:8" ht="13.2" hidden="1" x14ac:dyDescent="0.25">
      <c r="H526" s="154"/>
    </row>
    <row r="527" spans="8:8" ht="13.2" hidden="1" x14ac:dyDescent="0.25">
      <c r="H527" s="154"/>
    </row>
    <row r="528" spans="8:8" ht="13.2" hidden="1" x14ac:dyDescent="0.25">
      <c r="H528" s="154"/>
    </row>
    <row r="529" spans="8:8" ht="13.2" hidden="1" x14ac:dyDescent="0.25">
      <c r="H529" s="154"/>
    </row>
    <row r="530" spans="8:8" ht="13.2" hidden="1" x14ac:dyDescent="0.25">
      <c r="H530" s="154"/>
    </row>
    <row r="531" spans="8:8" ht="13.2" hidden="1" x14ac:dyDescent="0.25">
      <c r="H531" s="154"/>
    </row>
    <row r="532" spans="8:8" ht="13.2" hidden="1" x14ac:dyDescent="0.25">
      <c r="H532" s="154"/>
    </row>
    <row r="533" spans="8:8" ht="13.2" hidden="1" x14ac:dyDescent="0.25">
      <c r="H533" s="154"/>
    </row>
    <row r="534" spans="8:8" ht="13.2" hidden="1" x14ac:dyDescent="0.25">
      <c r="H534" s="154"/>
    </row>
    <row r="535" spans="8:8" ht="13.2" hidden="1" x14ac:dyDescent="0.25">
      <c r="H535" s="154"/>
    </row>
    <row r="536" spans="8:8" ht="13.2" hidden="1" x14ac:dyDescent="0.25">
      <c r="H536" s="154"/>
    </row>
    <row r="537" spans="8:8" ht="13.2" hidden="1" x14ac:dyDescent="0.25">
      <c r="H537" s="154"/>
    </row>
    <row r="538" spans="8:8" ht="13.2" hidden="1" x14ac:dyDescent="0.25">
      <c r="H538" s="154"/>
    </row>
    <row r="539" spans="8:8" ht="13.2" hidden="1" x14ac:dyDescent="0.25">
      <c r="H539" s="154"/>
    </row>
    <row r="540" spans="8:8" ht="13.2" hidden="1" x14ac:dyDescent="0.25">
      <c r="H540" s="154"/>
    </row>
    <row r="541" spans="8:8" ht="13.2" hidden="1" x14ac:dyDescent="0.25">
      <c r="H541" s="154"/>
    </row>
    <row r="542" spans="8:8" ht="13.2" hidden="1" x14ac:dyDescent="0.25">
      <c r="H542" s="154"/>
    </row>
    <row r="543" spans="8:8" ht="13.2" hidden="1" x14ac:dyDescent="0.25">
      <c r="H543" s="154"/>
    </row>
    <row r="544" spans="8:8" ht="13.2" hidden="1" x14ac:dyDescent="0.25">
      <c r="H544" s="154"/>
    </row>
    <row r="545" spans="8:8" ht="13.2" hidden="1" x14ac:dyDescent="0.25">
      <c r="H545" s="154"/>
    </row>
    <row r="546" spans="8:8" ht="13.2" hidden="1" x14ac:dyDescent="0.25">
      <c r="H546" s="154"/>
    </row>
    <row r="547" spans="8:8" ht="13.2" hidden="1" x14ac:dyDescent="0.25">
      <c r="H547" s="154"/>
    </row>
    <row r="548" spans="8:8" ht="13.2" hidden="1" x14ac:dyDescent="0.25">
      <c r="H548" s="154"/>
    </row>
    <row r="549" spans="8:8" ht="13.2" hidden="1" x14ac:dyDescent="0.25">
      <c r="H549" s="154"/>
    </row>
    <row r="550" spans="8:8" ht="13.2" hidden="1" x14ac:dyDescent="0.25">
      <c r="H550" s="154"/>
    </row>
    <row r="551" spans="8:8" ht="13.2" hidden="1" x14ac:dyDescent="0.25">
      <c r="H551" s="154"/>
    </row>
    <row r="552" spans="8:8" ht="13.2" hidden="1" x14ac:dyDescent="0.25">
      <c r="H552" s="154"/>
    </row>
    <row r="553" spans="8:8" ht="13.2" hidden="1" x14ac:dyDescent="0.25">
      <c r="H553" s="154"/>
    </row>
    <row r="554" spans="8:8" ht="13.2" hidden="1" x14ac:dyDescent="0.25">
      <c r="H554" s="154"/>
    </row>
    <row r="555" spans="8:8" ht="13.2" hidden="1" x14ac:dyDescent="0.25">
      <c r="H555" s="154"/>
    </row>
    <row r="556" spans="8:8" ht="13.2" hidden="1" x14ac:dyDescent="0.25">
      <c r="H556" s="154"/>
    </row>
    <row r="557" spans="8:8" ht="13.2" hidden="1" x14ac:dyDescent="0.25">
      <c r="H557" s="154"/>
    </row>
    <row r="558" spans="8:8" ht="13.2" hidden="1" x14ac:dyDescent="0.25">
      <c r="H558" s="154"/>
    </row>
    <row r="559" spans="8:8" ht="13.2" hidden="1" x14ac:dyDescent="0.25">
      <c r="H559" s="154"/>
    </row>
    <row r="560" spans="8:8" ht="13.2" hidden="1" x14ac:dyDescent="0.25">
      <c r="H560" s="154"/>
    </row>
    <row r="561" spans="8:8" ht="13.2" hidden="1" x14ac:dyDescent="0.25">
      <c r="H561" s="154"/>
    </row>
    <row r="562" spans="8:8" ht="13.2" hidden="1" x14ac:dyDescent="0.25">
      <c r="H562" s="154"/>
    </row>
    <row r="563" spans="8:8" ht="13.2" hidden="1" x14ac:dyDescent="0.25">
      <c r="H563" s="154"/>
    </row>
    <row r="564" spans="8:8" ht="13.2" hidden="1" x14ac:dyDescent="0.25">
      <c r="H564" s="154"/>
    </row>
    <row r="565" spans="8:8" ht="13.2" hidden="1" x14ac:dyDescent="0.25">
      <c r="H565" s="154"/>
    </row>
    <row r="566" spans="8:8" ht="13.2" hidden="1" x14ac:dyDescent="0.25">
      <c r="H566" s="154"/>
    </row>
    <row r="567" spans="8:8" ht="13.2" hidden="1" x14ac:dyDescent="0.25">
      <c r="H567" s="154"/>
    </row>
    <row r="568" spans="8:8" ht="13.2" hidden="1" x14ac:dyDescent="0.25">
      <c r="H568" s="154"/>
    </row>
    <row r="569" spans="8:8" ht="13.2" hidden="1" x14ac:dyDescent="0.25">
      <c r="H569" s="154"/>
    </row>
    <row r="570" spans="8:8" ht="13.2" hidden="1" x14ac:dyDescent="0.25">
      <c r="H570" s="154"/>
    </row>
    <row r="571" spans="8:8" ht="13.2" hidden="1" x14ac:dyDescent="0.25"/>
    <row r="572" spans="8:8" ht="13.2" hidden="1" x14ac:dyDescent="0.25"/>
    <row r="573" spans="8:8" ht="13.2" hidden="1" x14ac:dyDescent="0.25"/>
    <row r="574" spans="8:8" ht="13.2" hidden="1" x14ac:dyDescent="0.25"/>
    <row r="575" spans="8:8" ht="13.2" hidden="1" x14ac:dyDescent="0.25"/>
    <row r="576" spans="8:8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3.2" hidden="1" x14ac:dyDescent="0.25"/>
    <row r="631" ht="13.2" hidden="1" x14ac:dyDescent="0.25"/>
    <row r="632" ht="13.2" hidden="1" x14ac:dyDescent="0.25"/>
    <row r="633" ht="13.2" hidden="1" x14ac:dyDescent="0.25"/>
    <row r="634" ht="13.2" hidden="1" x14ac:dyDescent="0.25"/>
    <row r="635" ht="13.2" hidden="1" x14ac:dyDescent="0.25"/>
    <row r="636" ht="13.2" hidden="1" x14ac:dyDescent="0.25"/>
    <row r="637" ht="13.2" hidden="1" x14ac:dyDescent="0.25"/>
    <row r="638" ht="13.2" hidden="1" x14ac:dyDescent="0.25"/>
    <row r="639" ht="13.2" hidden="1" x14ac:dyDescent="0.25"/>
    <row r="640" ht="13.2" hidden="1" x14ac:dyDescent="0.25"/>
    <row r="641" ht="13.2" hidden="1" x14ac:dyDescent="0.25"/>
    <row r="642" ht="13.2" hidden="1" x14ac:dyDescent="0.25"/>
    <row r="643" ht="13.2" hidden="1" x14ac:dyDescent="0.25"/>
    <row r="644" ht="13.2" hidden="1" x14ac:dyDescent="0.25"/>
    <row r="645" ht="13.2" hidden="1" x14ac:dyDescent="0.25"/>
    <row r="646" ht="13.2" hidden="1" x14ac:dyDescent="0.25"/>
    <row r="647" ht="13.2" hidden="1" x14ac:dyDescent="0.25"/>
    <row r="648" ht="13.2" hidden="1" x14ac:dyDescent="0.25"/>
    <row r="649" ht="13.2" hidden="1" x14ac:dyDescent="0.25"/>
    <row r="650" ht="13.2" hidden="1" x14ac:dyDescent="0.25"/>
    <row r="651" ht="13.2" hidden="1" x14ac:dyDescent="0.25"/>
    <row r="652" ht="13.2" hidden="1" x14ac:dyDescent="0.25"/>
    <row r="653" ht="13.2" hidden="1" x14ac:dyDescent="0.25"/>
    <row r="654" ht="13.2" hidden="1" x14ac:dyDescent="0.25"/>
    <row r="655" ht="13.2" hidden="1" x14ac:dyDescent="0.25"/>
    <row r="656" ht="13.2" hidden="1" x14ac:dyDescent="0.25"/>
    <row r="657" ht="13.2" hidden="1" x14ac:dyDescent="0.25"/>
    <row r="658" ht="13.2" hidden="1" x14ac:dyDescent="0.25"/>
    <row r="659" ht="13.2" hidden="1" x14ac:dyDescent="0.25"/>
    <row r="660" ht="13.2" hidden="1" x14ac:dyDescent="0.25"/>
    <row r="661" ht="13.2" hidden="1" x14ac:dyDescent="0.25"/>
    <row r="662" ht="13.2" hidden="1" x14ac:dyDescent="0.25"/>
    <row r="663" ht="13.2" hidden="1" x14ac:dyDescent="0.25"/>
    <row r="664" ht="13.2" hidden="1" x14ac:dyDescent="0.25"/>
    <row r="665" ht="13.2" hidden="1" x14ac:dyDescent="0.25"/>
    <row r="666" ht="13.2" hidden="1" x14ac:dyDescent="0.25"/>
    <row r="667" ht="13.2" hidden="1" x14ac:dyDescent="0.25"/>
    <row r="668" ht="13.2" hidden="1" x14ac:dyDescent="0.25"/>
    <row r="669" ht="13.2" hidden="1" x14ac:dyDescent="0.25"/>
    <row r="670" ht="13.2" hidden="1" x14ac:dyDescent="0.25"/>
    <row r="671" ht="13.2" hidden="1" x14ac:dyDescent="0.25"/>
    <row r="672" ht="13.2" hidden="1" x14ac:dyDescent="0.25"/>
    <row r="673" ht="13.2" hidden="1" x14ac:dyDescent="0.25"/>
    <row r="674" ht="13.2" hidden="1" x14ac:dyDescent="0.25"/>
    <row r="675" ht="13.2" hidden="1" x14ac:dyDescent="0.25"/>
    <row r="676" ht="13.2" hidden="1" x14ac:dyDescent="0.25"/>
    <row r="677" ht="13.2" hidden="1" x14ac:dyDescent="0.25"/>
    <row r="678" ht="13.2" hidden="1" x14ac:dyDescent="0.25"/>
    <row r="679" ht="13.2" hidden="1" x14ac:dyDescent="0.25"/>
    <row r="680" ht="13.2" hidden="1" x14ac:dyDescent="0.25"/>
    <row r="681" ht="13.2" hidden="1" x14ac:dyDescent="0.25"/>
    <row r="682" ht="13.2" hidden="1" x14ac:dyDescent="0.25"/>
    <row r="683" ht="13.2" hidden="1" x14ac:dyDescent="0.25"/>
    <row r="684" ht="13.2" hidden="1" x14ac:dyDescent="0.25"/>
    <row r="685" ht="13.2" hidden="1" x14ac:dyDescent="0.25"/>
    <row r="686" ht="13.2" hidden="1" x14ac:dyDescent="0.25"/>
    <row r="687" ht="13.2" hidden="1" x14ac:dyDescent="0.25"/>
    <row r="688" ht="13.2" hidden="1" x14ac:dyDescent="0.25"/>
    <row r="689" ht="13.2" hidden="1" x14ac:dyDescent="0.25"/>
    <row r="690" ht="13.2" hidden="1" x14ac:dyDescent="0.25"/>
    <row r="691" ht="13.2" hidden="1" x14ac:dyDescent="0.25"/>
    <row r="692" ht="13.2" hidden="1" x14ac:dyDescent="0.25"/>
    <row r="693" ht="13.2" hidden="1" x14ac:dyDescent="0.25"/>
    <row r="694" ht="13.2" hidden="1" x14ac:dyDescent="0.25"/>
    <row r="695" ht="13.2" hidden="1" x14ac:dyDescent="0.25"/>
    <row r="696" ht="13.2" hidden="1" x14ac:dyDescent="0.25"/>
    <row r="697" ht="13.2" hidden="1" x14ac:dyDescent="0.25"/>
    <row r="698" ht="13.2" hidden="1" x14ac:dyDescent="0.25"/>
    <row r="699" ht="13.2" hidden="1" x14ac:dyDescent="0.25"/>
    <row r="700" ht="13.2" hidden="1" x14ac:dyDescent="0.25"/>
    <row r="701" ht="13.2" hidden="1" x14ac:dyDescent="0.25"/>
    <row r="702" ht="13.2" hidden="1" x14ac:dyDescent="0.25"/>
    <row r="703" ht="13.2" hidden="1" x14ac:dyDescent="0.25"/>
    <row r="704" ht="13.2" hidden="1" x14ac:dyDescent="0.25"/>
    <row r="705" ht="13.2" hidden="1" x14ac:dyDescent="0.25"/>
    <row r="706" ht="13.2" hidden="1" x14ac:dyDescent="0.25"/>
    <row r="707" ht="13.2" hidden="1" x14ac:dyDescent="0.25"/>
    <row r="708" ht="13.2" hidden="1" x14ac:dyDescent="0.25"/>
    <row r="709" ht="13.2" hidden="1" x14ac:dyDescent="0.25"/>
    <row r="710" ht="13.2" hidden="1" x14ac:dyDescent="0.25"/>
    <row r="711" ht="13.2" hidden="1" x14ac:dyDescent="0.25"/>
    <row r="712" ht="13.2" hidden="1" x14ac:dyDescent="0.25"/>
    <row r="713" ht="13.2" hidden="1" x14ac:dyDescent="0.25"/>
    <row r="714" ht="13.2" hidden="1" x14ac:dyDescent="0.25"/>
    <row r="715" ht="13.2" hidden="1" x14ac:dyDescent="0.25"/>
    <row r="716" ht="13.2" hidden="1" x14ac:dyDescent="0.25"/>
    <row r="717" ht="13.2" hidden="1" x14ac:dyDescent="0.25"/>
    <row r="718" ht="13.2" hidden="1" x14ac:dyDescent="0.25"/>
    <row r="719" ht="13.2" hidden="1" x14ac:dyDescent="0.25"/>
    <row r="720" ht="13.2" hidden="1" x14ac:dyDescent="0.25"/>
    <row r="721" ht="13.2" hidden="1" x14ac:dyDescent="0.25"/>
    <row r="722" ht="13.2" hidden="1" x14ac:dyDescent="0.25"/>
    <row r="723" ht="13.2" hidden="1" x14ac:dyDescent="0.25"/>
    <row r="724" ht="13.2" hidden="1" x14ac:dyDescent="0.25"/>
    <row r="725" ht="13.2" hidden="1" x14ac:dyDescent="0.25"/>
    <row r="726" ht="13.2" hidden="1" x14ac:dyDescent="0.25"/>
    <row r="727" ht="13.2" hidden="1" x14ac:dyDescent="0.25"/>
    <row r="728" ht="13.2" hidden="1" x14ac:dyDescent="0.25"/>
    <row r="729" ht="13.2" hidden="1" x14ac:dyDescent="0.25"/>
    <row r="730" ht="13.2" hidden="1" x14ac:dyDescent="0.25"/>
    <row r="731" ht="13.2" hidden="1" x14ac:dyDescent="0.25"/>
    <row r="732" ht="13.2" hidden="1" x14ac:dyDescent="0.25"/>
    <row r="733" ht="13.2" hidden="1" x14ac:dyDescent="0.25"/>
    <row r="734" ht="13.2" hidden="1" x14ac:dyDescent="0.25"/>
    <row r="735" ht="13.2" hidden="1" x14ac:dyDescent="0.25"/>
    <row r="736" ht="13.2" hidden="1" x14ac:dyDescent="0.25"/>
    <row r="737" ht="13.2" hidden="1" x14ac:dyDescent="0.25"/>
  </sheetData>
  <sheetProtection sheet="1" objects="1" scenarios="1"/>
  <mergeCells count="63">
    <mergeCell ref="B18:C18"/>
    <mergeCell ref="D18:E18"/>
    <mergeCell ref="B7:D7"/>
    <mergeCell ref="B8:D8"/>
    <mergeCell ref="B9:D9"/>
    <mergeCell ref="A11:G11"/>
    <mergeCell ref="A12:G12"/>
    <mergeCell ref="B13:G13"/>
    <mergeCell ref="B14:E14"/>
    <mergeCell ref="B15:E15"/>
    <mergeCell ref="D16:E16"/>
    <mergeCell ref="B17:C17"/>
    <mergeCell ref="D17:E17"/>
    <mergeCell ref="B22:C22"/>
    <mergeCell ref="D22:E22"/>
    <mergeCell ref="B24:C24"/>
    <mergeCell ref="D24:E24"/>
    <mergeCell ref="B19:C19"/>
    <mergeCell ref="D19:E19"/>
    <mergeCell ref="B20:C20"/>
    <mergeCell ref="D20:E20"/>
    <mergeCell ref="B21:C21"/>
    <mergeCell ref="D21:E21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A43:D43"/>
    <mergeCell ref="A44:D44"/>
    <mergeCell ref="B40:C40"/>
    <mergeCell ref="D40:E40"/>
    <mergeCell ref="B41:C41"/>
    <mergeCell ref="D41:E41"/>
    <mergeCell ref="B42:C42"/>
    <mergeCell ref="D42:E42"/>
  </mergeCells>
  <printOptions horizontalCentered="1"/>
  <pageMargins left="0.25" right="0.25" top="0.75" bottom="0.25" header="0" footer="0"/>
  <pageSetup scale="6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1013460</xdr:colOff>
                    <xdr:row>5</xdr:row>
                    <xdr:rowOff>236220</xdr:rowOff>
                  </from>
                  <to>
                    <xdr:col>6</xdr:col>
                    <xdr:colOff>1325880</xdr:colOff>
                    <xdr:row>6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CCFF"/>
  </sheetPr>
  <dimension ref="A1:AJ116"/>
  <sheetViews>
    <sheetView zoomScaleNormal="100" workbookViewId="0"/>
  </sheetViews>
  <sheetFormatPr defaultColWidth="8.88671875" defaultRowHeight="18" customHeight="1" zeroHeight="1" x14ac:dyDescent="0.25"/>
  <cols>
    <col min="1" max="1" width="9.77734375" style="12" customWidth="1"/>
    <col min="2" max="8" width="10.77734375" style="12" customWidth="1"/>
    <col min="9" max="9" width="9.77734375" style="12" customWidth="1"/>
    <col min="10" max="16384" width="8.88671875" style="12"/>
  </cols>
  <sheetData>
    <row r="1" spans="1:36" s="19" customFormat="1" ht="18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6" s="19" customFormat="1" ht="18" customHeight="1" x14ac:dyDescent="0.2">
      <c r="A2" s="80" t="s">
        <v>168</v>
      </c>
      <c r="B2" s="17"/>
      <c r="C2" s="17"/>
      <c r="D2" s="17"/>
      <c r="E2" s="17"/>
      <c r="F2" s="17"/>
      <c r="G2" s="17"/>
      <c r="H2" s="17"/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6" s="19" customFormat="1" ht="9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23"/>
    </row>
    <row r="4" spans="1:36" s="19" customFormat="1" ht="18" customHeight="1" x14ac:dyDescent="0.25">
      <c r="A4" s="20" t="s">
        <v>40</v>
      </c>
      <c r="B4" s="20"/>
      <c r="C4" s="20"/>
      <c r="D4" s="20"/>
      <c r="E4" s="20"/>
      <c r="F4" s="20"/>
      <c r="G4" s="20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23"/>
    </row>
    <row r="5" spans="1:36" s="19" customFormat="1" ht="18" customHeight="1" x14ac:dyDescent="0.25">
      <c r="A5" s="20" t="s">
        <v>41</v>
      </c>
      <c r="B5" s="20"/>
      <c r="C5" s="20"/>
      <c r="D5" s="20"/>
      <c r="E5" s="20"/>
      <c r="F5" s="20"/>
      <c r="G5" s="20"/>
      <c r="H5" s="20"/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23"/>
    </row>
    <row r="6" spans="1:36" s="19" customFormat="1" ht="18" customHeight="1" x14ac:dyDescent="0.25">
      <c r="A6" s="20" t="s">
        <v>42</v>
      </c>
      <c r="B6" s="20"/>
      <c r="C6" s="20"/>
      <c r="D6" s="20"/>
      <c r="E6" s="20"/>
      <c r="F6" s="20"/>
      <c r="G6" s="20"/>
      <c r="H6" s="20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  <c r="AJ6" s="23"/>
    </row>
    <row r="7" spans="1:36" s="19" customFormat="1" ht="18" customHeight="1" x14ac:dyDescent="0.25">
      <c r="A7" s="20" t="s">
        <v>43</v>
      </c>
      <c r="B7" s="20"/>
      <c r="C7" s="20"/>
      <c r="D7" s="20"/>
      <c r="E7" s="20"/>
      <c r="F7" s="20"/>
      <c r="G7" s="20"/>
      <c r="H7" s="20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23"/>
    </row>
    <row r="8" spans="1:36" s="19" customFormat="1" ht="9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23"/>
    </row>
    <row r="9" spans="1:36" s="19" customFormat="1" ht="18" customHeight="1" x14ac:dyDescent="0.25">
      <c r="A9" s="20" t="s">
        <v>169</v>
      </c>
      <c r="B9" s="20"/>
      <c r="C9" s="20"/>
      <c r="D9" s="20"/>
      <c r="E9" s="20"/>
      <c r="F9" s="20"/>
      <c r="G9" s="20"/>
      <c r="H9" s="20"/>
      <c r="I9" s="20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2"/>
      <c r="AJ9" s="23"/>
    </row>
    <row r="10" spans="1:36" s="19" customFormat="1" ht="18" customHeight="1" x14ac:dyDescent="0.25">
      <c r="A10" s="20" t="s">
        <v>165</v>
      </c>
      <c r="B10" s="20"/>
      <c r="C10" s="20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2"/>
      <c r="AJ10" s="23"/>
    </row>
    <row r="11" spans="1:36" s="19" customFormat="1" ht="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2"/>
      <c r="AJ11" s="23"/>
    </row>
    <row r="12" spans="1:36" s="19" customFormat="1" ht="18" customHeight="1" x14ac:dyDescent="0.25">
      <c r="A12" s="24" t="s">
        <v>181</v>
      </c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2"/>
      <c r="AJ12" s="23"/>
    </row>
    <row r="13" spans="1:36" s="19" customFormat="1" ht="9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2"/>
      <c r="AJ13" s="23"/>
    </row>
    <row r="14" spans="1:36" s="19" customFormat="1" ht="18" customHeight="1" x14ac:dyDescent="0.25">
      <c r="A14" s="24" t="s">
        <v>44</v>
      </c>
      <c r="B14" s="20"/>
      <c r="C14" s="20"/>
      <c r="D14" s="20"/>
      <c r="E14" s="20"/>
      <c r="F14" s="20"/>
      <c r="G14" s="20"/>
      <c r="H14" s="20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2"/>
      <c r="AJ14" s="23"/>
    </row>
    <row r="15" spans="1:36" s="19" customFormat="1" ht="9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2"/>
      <c r="AJ15" s="23"/>
    </row>
    <row r="16" spans="1:36" s="19" customFormat="1" ht="18" customHeight="1" x14ac:dyDescent="0.25">
      <c r="A16" s="20" t="s">
        <v>172</v>
      </c>
      <c r="B16" s="20"/>
      <c r="C16" s="20"/>
      <c r="D16" s="20"/>
      <c r="E16" s="20"/>
      <c r="F16" s="20"/>
      <c r="G16" s="20"/>
      <c r="H16" s="20"/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  <c r="AJ16" s="23"/>
    </row>
    <row r="17" spans="1:36" s="19" customFormat="1" ht="9" customHeight="1" x14ac:dyDescent="0.25">
      <c r="A17" s="25"/>
      <c r="B17" s="25"/>
      <c r="C17" s="25"/>
      <c r="D17" s="25"/>
      <c r="E17" s="25"/>
      <c r="F17" s="25"/>
      <c r="G17" s="25"/>
      <c r="H17" s="25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8"/>
      <c r="AJ17" s="23"/>
    </row>
    <row r="18" spans="1:36" s="19" customFormat="1" ht="18" customHeight="1" x14ac:dyDescent="0.2">
      <c r="A18" s="29" t="s">
        <v>115</v>
      </c>
      <c r="B18" s="29"/>
      <c r="C18" s="29"/>
      <c r="D18" s="29"/>
      <c r="E18" s="29"/>
      <c r="F18" s="29"/>
      <c r="G18" s="29"/>
      <c r="H18" s="29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1"/>
      <c r="AJ18" s="32"/>
    </row>
    <row r="19" spans="1:36" s="19" customFormat="1" ht="18" customHeight="1" x14ac:dyDescent="0.2">
      <c r="A19" s="29" t="s">
        <v>116</v>
      </c>
      <c r="B19" s="29"/>
      <c r="C19" s="29"/>
      <c r="D19" s="29"/>
      <c r="E19" s="29"/>
      <c r="F19" s="29"/>
      <c r="G19" s="29"/>
      <c r="H19" s="29"/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1"/>
      <c r="AJ19" s="32"/>
    </row>
    <row r="20" spans="1:36" s="19" customFormat="1" ht="9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6" ht="18" customHeight="1" x14ac:dyDescent="0.25">
      <c r="A21" s="33" t="s">
        <v>117</v>
      </c>
      <c r="B21" s="34"/>
      <c r="C21" s="34"/>
      <c r="D21" s="34"/>
      <c r="E21" s="34"/>
      <c r="F21" s="34"/>
      <c r="G21" s="34"/>
      <c r="H21" s="34"/>
      <c r="I21" s="34"/>
    </row>
    <row r="22" spans="1:36" ht="18" customHeight="1" x14ac:dyDescent="0.25">
      <c r="A22" s="37" t="s">
        <v>173</v>
      </c>
      <c r="B22" s="34"/>
      <c r="C22" s="34"/>
      <c r="D22" s="34"/>
      <c r="E22" s="34"/>
      <c r="F22" s="34"/>
      <c r="G22" s="34"/>
      <c r="H22" s="34"/>
      <c r="I22" s="34"/>
    </row>
    <row r="23" spans="1:36" ht="9" customHeight="1" x14ac:dyDescent="0.25">
      <c r="A23" s="35"/>
      <c r="B23" s="34"/>
      <c r="C23" s="34"/>
      <c r="D23" s="34"/>
      <c r="E23" s="34"/>
      <c r="F23" s="34"/>
      <c r="G23" s="34"/>
      <c r="H23" s="34"/>
      <c r="I23" s="34"/>
    </row>
    <row r="24" spans="1:36" s="19" customFormat="1" ht="18" customHeight="1" x14ac:dyDescent="0.2">
      <c r="A24" s="17" t="s">
        <v>45</v>
      </c>
      <c r="B24" s="17"/>
      <c r="C24" s="17" t="s">
        <v>170</v>
      </c>
      <c r="D24" s="17"/>
      <c r="E24" s="17"/>
      <c r="F24" s="17"/>
      <c r="G24" s="17"/>
      <c r="H24" s="17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6" s="19" customFormat="1" ht="18" customHeight="1" x14ac:dyDescent="0.2">
      <c r="A25" s="17" t="s">
        <v>46</v>
      </c>
      <c r="B25" s="17"/>
      <c r="C25" s="17" t="s">
        <v>78</v>
      </c>
      <c r="D25" s="17"/>
      <c r="E25" s="17"/>
      <c r="F25" s="17"/>
      <c r="G25" s="17"/>
      <c r="H25" s="17"/>
      <c r="I25" s="17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6" s="19" customFormat="1" ht="18" customHeight="1" x14ac:dyDescent="0.2">
      <c r="A26" s="17" t="s">
        <v>47</v>
      </c>
      <c r="B26" s="17"/>
      <c r="C26" s="17" t="s">
        <v>109</v>
      </c>
      <c r="D26" s="17"/>
      <c r="E26" s="17"/>
      <c r="F26" s="17"/>
      <c r="G26" s="17"/>
      <c r="H26" s="17"/>
      <c r="I26" s="1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6" s="19" customFormat="1" ht="18" customHeight="1" x14ac:dyDescent="0.2">
      <c r="A27" s="17" t="s">
        <v>48</v>
      </c>
      <c r="B27" s="17"/>
      <c r="C27" s="17" t="s">
        <v>49</v>
      </c>
      <c r="D27" s="17"/>
      <c r="E27" s="17"/>
      <c r="F27" s="17"/>
      <c r="G27" s="17"/>
      <c r="H27" s="17"/>
      <c r="I27" s="1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6" s="19" customFormat="1" ht="9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6" s="19" customFormat="1" ht="18" customHeight="1" x14ac:dyDescent="0.2">
      <c r="A29" s="17" t="s">
        <v>50</v>
      </c>
      <c r="B29" s="17"/>
      <c r="C29" s="17" t="s">
        <v>51</v>
      </c>
      <c r="D29" s="17"/>
      <c r="E29" s="17"/>
      <c r="F29" s="17"/>
      <c r="G29" s="17"/>
      <c r="H29" s="17"/>
      <c r="I29" s="17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6" s="19" customFormat="1" ht="18" customHeight="1" x14ac:dyDescent="0.2">
      <c r="A30" s="17" t="s">
        <v>52</v>
      </c>
      <c r="B30" s="17"/>
      <c r="C30" s="17" t="s">
        <v>53</v>
      </c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6" s="19" customFormat="1" ht="9" customHeight="1" x14ac:dyDescent="0.25">
      <c r="A31" s="20"/>
      <c r="B31" s="17"/>
      <c r="C31" s="17"/>
      <c r="D31" s="17"/>
      <c r="E31" s="17"/>
      <c r="F31" s="17"/>
      <c r="G31" s="17"/>
      <c r="H31" s="17"/>
      <c r="I31" s="1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6" ht="18" customHeight="1" x14ac:dyDescent="0.25">
      <c r="A32" s="90" t="s">
        <v>118</v>
      </c>
      <c r="B32" s="79"/>
      <c r="C32" s="79"/>
      <c r="D32" s="79"/>
      <c r="E32" s="79"/>
      <c r="F32" s="79"/>
      <c r="G32" s="79"/>
      <c r="H32" s="79"/>
      <c r="I32" s="79"/>
    </row>
    <row r="33" spans="1:34" ht="18" customHeight="1" x14ac:dyDescent="0.25">
      <c r="A33" s="79" t="s">
        <v>119</v>
      </c>
      <c r="B33" s="79"/>
      <c r="C33" s="79"/>
      <c r="D33" s="79"/>
      <c r="E33" s="79"/>
      <c r="F33" s="79"/>
      <c r="G33" s="79"/>
      <c r="H33" s="79"/>
      <c r="I33" s="79"/>
    </row>
    <row r="34" spans="1:34" ht="18" customHeight="1" x14ac:dyDescent="0.25">
      <c r="A34" s="79" t="s">
        <v>120</v>
      </c>
      <c r="B34" s="79"/>
      <c r="C34" s="79"/>
      <c r="D34" s="79"/>
      <c r="E34" s="79"/>
      <c r="F34" s="79"/>
      <c r="G34" s="79"/>
      <c r="H34" s="79"/>
      <c r="I34" s="79"/>
    </row>
    <row r="35" spans="1:34" ht="18" customHeight="1" x14ac:dyDescent="0.25">
      <c r="A35" s="79" t="s">
        <v>121</v>
      </c>
      <c r="B35" s="79"/>
      <c r="C35" s="79"/>
      <c r="D35" s="79"/>
      <c r="E35" s="79"/>
      <c r="F35" s="79"/>
      <c r="G35" s="79"/>
      <c r="H35" s="79"/>
      <c r="I35" s="79"/>
    </row>
    <row r="36" spans="1:34" ht="18" customHeight="1" x14ac:dyDescent="0.25">
      <c r="A36" s="79" t="s">
        <v>122</v>
      </c>
      <c r="B36" s="79"/>
      <c r="C36" s="79"/>
      <c r="D36" s="79"/>
      <c r="E36" s="79"/>
      <c r="F36" s="79"/>
      <c r="G36" s="79"/>
      <c r="H36" s="79"/>
      <c r="I36" s="79"/>
    </row>
    <row r="37" spans="1:34" ht="18" customHeight="1" x14ac:dyDescent="0.25">
      <c r="A37" s="79" t="s">
        <v>123</v>
      </c>
      <c r="B37" s="79"/>
      <c r="C37" s="79"/>
      <c r="D37" s="79"/>
      <c r="E37" s="79"/>
      <c r="F37" s="79"/>
      <c r="G37" s="79"/>
      <c r="H37" s="79"/>
      <c r="I37" s="79"/>
    </row>
    <row r="38" spans="1:34" ht="18" customHeight="1" x14ac:dyDescent="0.25">
      <c r="A38" s="79" t="s">
        <v>124</v>
      </c>
      <c r="B38" s="79"/>
      <c r="C38" s="79"/>
      <c r="D38" s="79"/>
      <c r="E38" s="79"/>
      <c r="F38" s="79"/>
      <c r="G38" s="79"/>
      <c r="H38" s="79"/>
      <c r="I38" s="79"/>
    </row>
    <row r="39" spans="1:34" ht="9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</row>
    <row r="40" spans="1:34" ht="18" customHeight="1" x14ac:dyDescent="0.25">
      <c r="A40" s="79" t="s">
        <v>125</v>
      </c>
      <c r="B40" s="79"/>
      <c r="C40" s="79"/>
      <c r="D40" s="79"/>
      <c r="E40" s="79"/>
      <c r="F40" s="79"/>
      <c r="G40" s="79"/>
      <c r="H40" s="79"/>
      <c r="I40" s="79"/>
    </row>
    <row r="41" spans="1:34" ht="18" customHeight="1" x14ac:dyDescent="0.25">
      <c r="A41" s="79" t="s">
        <v>126</v>
      </c>
      <c r="B41" s="79"/>
      <c r="C41" s="79"/>
      <c r="D41" s="79"/>
      <c r="E41" s="79"/>
      <c r="F41" s="79"/>
      <c r="G41" s="79"/>
      <c r="H41" s="79"/>
      <c r="I41" s="79"/>
    </row>
    <row r="42" spans="1:34" ht="9" customHeight="1" x14ac:dyDescent="0.25">
      <c r="A42" s="77"/>
      <c r="B42" s="78"/>
      <c r="C42" s="78"/>
      <c r="D42" s="78"/>
      <c r="E42" s="78"/>
      <c r="F42" s="78"/>
      <c r="G42" s="78"/>
      <c r="H42" s="78"/>
      <c r="I42" s="79"/>
    </row>
    <row r="43" spans="1:34" ht="18" customHeight="1" x14ac:dyDescent="0.25">
      <c r="A43" s="36" t="s">
        <v>177</v>
      </c>
      <c r="B43" s="33"/>
      <c r="C43" s="33"/>
      <c r="D43" s="33"/>
      <c r="E43" s="33"/>
      <c r="F43" s="33"/>
      <c r="G43" s="33"/>
      <c r="H43" s="33"/>
      <c r="I43" s="33"/>
    </row>
    <row r="44" spans="1:34" ht="9" customHeight="1" x14ac:dyDescent="0.25">
      <c r="A44" s="33"/>
      <c r="B44" s="37"/>
      <c r="C44" s="37"/>
      <c r="D44" s="37"/>
      <c r="E44" s="37"/>
      <c r="F44" s="37"/>
      <c r="G44" s="37"/>
      <c r="H44" s="37"/>
      <c r="I44" s="37"/>
    </row>
    <row r="45" spans="1:34" s="19" customFormat="1" ht="18" customHeight="1" x14ac:dyDescent="0.2">
      <c r="A45" s="38" t="s">
        <v>92</v>
      </c>
      <c r="B45" s="17"/>
      <c r="C45" s="17"/>
      <c r="D45" s="17"/>
      <c r="E45" s="17"/>
      <c r="F45" s="17"/>
      <c r="G45" s="17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s="19" customFormat="1" ht="18" customHeight="1" x14ac:dyDescent="0.2">
      <c r="A46" s="38" t="s">
        <v>91</v>
      </c>
      <c r="B46" s="17"/>
      <c r="C46" s="17"/>
      <c r="D46" s="17"/>
      <c r="E46" s="17"/>
      <c r="F46" s="17"/>
      <c r="G46" s="17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s="19" customFormat="1" ht="18" customHeight="1" x14ac:dyDescent="0.2">
      <c r="A47" s="17" t="s">
        <v>54</v>
      </c>
      <c r="B47" s="17"/>
      <c r="C47" s="17"/>
      <c r="D47" s="17"/>
      <c r="E47" s="17"/>
      <c r="F47" s="17"/>
      <c r="G47" s="17"/>
      <c r="H47" s="17"/>
      <c r="I47" s="1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s="19" customFormat="1" ht="18" customHeight="1" x14ac:dyDescent="0.2">
      <c r="A48" s="17" t="s">
        <v>110</v>
      </c>
      <c r="B48" s="17"/>
      <c r="C48" s="17"/>
      <c r="D48" s="17"/>
      <c r="E48" s="17"/>
      <c r="F48" s="17"/>
      <c r="G48" s="17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18" customHeight="1" x14ac:dyDescent="0.25">
      <c r="A49" s="403" t="s">
        <v>55</v>
      </c>
      <c r="B49" s="72" t="s">
        <v>127</v>
      </c>
      <c r="C49" s="39"/>
      <c r="D49" s="39"/>
      <c r="E49" s="39"/>
      <c r="F49" s="39"/>
      <c r="G49" s="39"/>
      <c r="H49" s="39"/>
      <c r="I49" s="40"/>
    </row>
    <row r="50" spans="1:34" ht="18" customHeight="1" x14ac:dyDescent="0.25">
      <c r="A50" s="404"/>
      <c r="B50" s="86" t="s">
        <v>56</v>
      </c>
      <c r="C50" s="41"/>
      <c r="D50" s="41"/>
      <c r="E50" s="41"/>
      <c r="F50" s="41"/>
      <c r="G50" s="41"/>
      <c r="H50" s="41"/>
      <c r="I50" s="42"/>
    </row>
    <row r="51" spans="1:34" ht="18" customHeight="1" x14ac:dyDescent="0.25">
      <c r="A51" s="405" t="s">
        <v>6</v>
      </c>
      <c r="B51" s="54" t="s">
        <v>190</v>
      </c>
      <c r="C51" s="43"/>
      <c r="D51" s="43"/>
      <c r="E51" s="43"/>
      <c r="F51" s="43"/>
      <c r="G51" s="43"/>
      <c r="H51" s="43"/>
      <c r="I51" s="44"/>
    </row>
    <row r="52" spans="1:34" ht="18" customHeight="1" x14ac:dyDescent="0.25">
      <c r="A52" s="406"/>
      <c r="B52" s="57" t="s">
        <v>128</v>
      </c>
      <c r="C52" s="43"/>
      <c r="D52" s="43"/>
      <c r="E52" s="43"/>
      <c r="F52" s="43"/>
      <c r="G52" s="43"/>
      <c r="H52" s="43"/>
      <c r="I52" s="44"/>
    </row>
    <row r="53" spans="1:34" ht="18" customHeight="1" thickBot="1" x14ac:dyDescent="0.3">
      <c r="A53" s="406"/>
      <c r="B53" s="87" t="s">
        <v>129</v>
      </c>
      <c r="C53" s="82"/>
      <c r="D53" s="82"/>
      <c r="E53" s="82"/>
      <c r="F53" s="82"/>
      <c r="G53" s="82"/>
      <c r="H53" s="82"/>
      <c r="I53" s="83"/>
    </row>
    <row r="54" spans="1:34" ht="18" customHeight="1" x14ac:dyDescent="0.25">
      <c r="A54" s="406"/>
      <c r="B54" s="88" t="s">
        <v>191</v>
      </c>
      <c r="C54" s="84"/>
      <c r="D54" s="84"/>
      <c r="E54" s="84"/>
      <c r="F54" s="84"/>
      <c r="G54" s="84"/>
      <c r="H54" s="84"/>
      <c r="I54" s="85"/>
    </row>
    <row r="55" spans="1:34" ht="18" customHeight="1" x14ac:dyDescent="0.25">
      <c r="A55" s="406"/>
      <c r="B55" s="57" t="s">
        <v>130</v>
      </c>
      <c r="C55" s="43"/>
      <c r="D55" s="43"/>
      <c r="E55" s="43"/>
      <c r="F55" s="43"/>
      <c r="G55" s="43"/>
      <c r="H55" s="43"/>
      <c r="I55" s="44"/>
    </row>
    <row r="56" spans="1:34" ht="18" customHeight="1" x14ac:dyDescent="0.25">
      <c r="A56" s="407"/>
      <c r="B56" s="89" t="s">
        <v>131</v>
      </c>
      <c r="C56" s="45"/>
      <c r="D56" s="45"/>
      <c r="E56" s="46"/>
      <c r="F56" s="46"/>
      <c r="G56" s="47"/>
      <c r="H56" s="47"/>
      <c r="I56" s="48"/>
    </row>
    <row r="57" spans="1:34" ht="9" customHeight="1" x14ac:dyDescent="0.25">
      <c r="A57" s="49"/>
      <c r="B57" s="49"/>
      <c r="C57" s="34"/>
      <c r="D57" s="34"/>
      <c r="E57" s="34"/>
      <c r="F57" s="34"/>
      <c r="G57" s="34"/>
      <c r="H57" s="34"/>
      <c r="I57" s="34"/>
    </row>
    <row r="58" spans="1:34" s="19" customFormat="1" ht="9" customHeight="1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</row>
    <row r="59" spans="1:34" ht="18" customHeight="1" x14ac:dyDescent="0.25">
      <c r="A59" s="50" t="s">
        <v>57</v>
      </c>
      <c r="B59" s="51" t="s">
        <v>132</v>
      </c>
      <c r="C59" s="52"/>
      <c r="D59" s="52"/>
      <c r="E59" s="52"/>
      <c r="F59" s="52"/>
      <c r="G59" s="52"/>
      <c r="H59" s="52"/>
      <c r="I59" s="53"/>
    </row>
    <row r="60" spans="1:34" ht="18" customHeight="1" x14ac:dyDescent="0.25">
      <c r="A60" s="50" t="s">
        <v>58</v>
      </c>
      <c r="B60" s="51" t="s">
        <v>133</v>
      </c>
      <c r="C60" s="52"/>
      <c r="D60" s="52"/>
      <c r="E60" s="52"/>
      <c r="F60" s="52"/>
      <c r="G60" s="52"/>
      <c r="H60" s="52"/>
      <c r="I60" s="53"/>
    </row>
    <row r="61" spans="1:34" ht="18" customHeight="1" x14ac:dyDescent="0.25">
      <c r="A61" s="405" t="s">
        <v>9</v>
      </c>
      <c r="B61" s="54" t="s">
        <v>59</v>
      </c>
      <c r="C61" s="55"/>
      <c r="D61" s="55"/>
      <c r="E61" s="55"/>
      <c r="F61" s="55"/>
      <c r="G61" s="55"/>
      <c r="H61" s="55"/>
      <c r="I61" s="56"/>
    </row>
    <row r="62" spans="1:34" ht="18" customHeight="1" x14ac:dyDescent="0.25">
      <c r="A62" s="406"/>
      <c r="B62" s="57" t="s">
        <v>134</v>
      </c>
      <c r="C62" s="43"/>
      <c r="D62" s="43"/>
      <c r="E62" s="43"/>
      <c r="F62" s="43"/>
      <c r="G62" s="43"/>
      <c r="H62" s="43"/>
      <c r="I62" s="44"/>
    </row>
    <row r="63" spans="1:34" ht="18" customHeight="1" x14ac:dyDescent="0.25">
      <c r="A63" s="407"/>
      <c r="B63" s="57" t="s">
        <v>135</v>
      </c>
      <c r="C63" s="58"/>
      <c r="D63" s="58"/>
      <c r="E63" s="58"/>
      <c r="F63" s="58"/>
      <c r="G63" s="58"/>
      <c r="H63" s="58"/>
      <c r="I63" s="59"/>
    </row>
    <row r="64" spans="1:34" ht="18" customHeight="1" x14ac:dyDescent="0.25">
      <c r="A64" s="405" t="s">
        <v>10</v>
      </c>
      <c r="B64" s="54" t="s">
        <v>60</v>
      </c>
      <c r="C64" s="55"/>
      <c r="D64" s="55"/>
      <c r="E64" s="55"/>
      <c r="F64" s="55"/>
      <c r="G64" s="55"/>
      <c r="H64" s="55"/>
      <c r="I64" s="56"/>
    </row>
    <row r="65" spans="1:9" ht="18" customHeight="1" x14ac:dyDescent="0.25">
      <c r="A65" s="406"/>
      <c r="B65" s="60" t="s">
        <v>111</v>
      </c>
      <c r="C65" s="43"/>
      <c r="D65" s="43"/>
      <c r="E65" s="43"/>
      <c r="F65" s="43"/>
      <c r="G65" s="43"/>
      <c r="H65" s="43"/>
      <c r="I65" s="44"/>
    </row>
    <row r="66" spans="1:9" ht="18" customHeight="1" x14ac:dyDescent="0.25">
      <c r="A66" s="406"/>
      <c r="B66" s="57" t="s">
        <v>61</v>
      </c>
      <c r="C66" s="43"/>
      <c r="D66" s="43"/>
      <c r="E66" s="43"/>
      <c r="F66" s="43"/>
      <c r="G66" s="43"/>
      <c r="H66" s="43"/>
      <c r="I66" s="44"/>
    </row>
    <row r="67" spans="1:9" ht="18" customHeight="1" x14ac:dyDescent="0.25">
      <c r="A67" s="406"/>
      <c r="B67" s="61" t="s">
        <v>62</v>
      </c>
      <c r="C67" s="43"/>
      <c r="D67" s="43"/>
      <c r="E67" s="43"/>
      <c r="F67" s="43"/>
      <c r="G67" s="43"/>
      <c r="H67" s="43"/>
      <c r="I67" s="44"/>
    </row>
    <row r="68" spans="1:9" ht="18" customHeight="1" x14ac:dyDescent="0.25">
      <c r="A68" s="407"/>
      <c r="B68" s="62" t="s">
        <v>63</v>
      </c>
      <c r="C68" s="58"/>
      <c r="D68" s="58"/>
      <c r="E68" s="58"/>
      <c r="F68" s="58"/>
      <c r="G68" s="58"/>
      <c r="H68" s="58"/>
      <c r="I68" s="59"/>
    </row>
    <row r="69" spans="1:9" ht="18" customHeight="1" x14ac:dyDescent="0.25">
      <c r="A69" s="50" t="s">
        <v>64</v>
      </c>
      <c r="B69" s="51" t="s">
        <v>136</v>
      </c>
      <c r="C69" s="52"/>
      <c r="D69" s="52"/>
      <c r="E69" s="52"/>
      <c r="F69" s="52"/>
      <c r="G69" s="52"/>
      <c r="H69" s="52"/>
      <c r="I69" s="53"/>
    </row>
    <row r="70" spans="1:9" ht="18" customHeight="1" x14ac:dyDescent="0.25">
      <c r="A70" s="399" t="s">
        <v>16</v>
      </c>
      <c r="B70" s="54" t="s">
        <v>137</v>
      </c>
      <c r="C70" s="55"/>
      <c r="D70" s="55"/>
      <c r="E70" s="55"/>
      <c r="F70" s="55"/>
      <c r="G70" s="55"/>
      <c r="H70" s="55"/>
      <c r="I70" s="56"/>
    </row>
    <row r="71" spans="1:9" ht="18" customHeight="1" x14ac:dyDescent="0.25">
      <c r="A71" s="408"/>
      <c r="B71" s="57" t="s">
        <v>138</v>
      </c>
      <c r="C71" s="43"/>
      <c r="D71" s="43"/>
      <c r="E71" s="43"/>
      <c r="F71" s="43"/>
      <c r="G71" s="43"/>
      <c r="H71" s="43"/>
      <c r="I71" s="44"/>
    </row>
    <row r="72" spans="1:9" ht="18" customHeight="1" x14ac:dyDescent="0.25">
      <c r="A72" s="408"/>
      <c r="B72" s="57" t="s">
        <v>139</v>
      </c>
      <c r="C72" s="43"/>
      <c r="D72" s="43"/>
      <c r="E72" s="43"/>
      <c r="F72" s="43"/>
      <c r="G72" s="43"/>
      <c r="H72" s="43"/>
      <c r="I72" s="44"/>
    </row>
    <row r="73" spans="1:9" ht="18" customHeight="1" x14ac:dyDescent="0.25">
      <c r="A73" s="408"/>
      <c r="B73" s="61" t="s">
        <v>140</v>
      </c>
      <c r="C73" s="43"/>
      <c r="D73" s="43"/>
      <c r="E73" s="43"/>
      <c r="F73" s="43"/>
      <c r="G73" s="43"/>
      <c r="H73" s="43"/>
      <c r="I73" s="44"/>
    </row>
    <row r="74" spans="1:9" ht="18" customHeight="1" x14ac:dyDescent="0.25">
      <c r="A74" s="146"/>
      <c r="B74" s="61" t="s">
        <v>141</v>
      </c>
      <c r="C74" s="43"/>
      <c r="D74" s="43"/>
      <c r="E74" s="43"/>
      <c r="F74" s="43"/>
      <c r="G74" s="43"/>
      <c r="H74" s="43"/>
      <c r="I74" s="44"/>
    </row>
    <row r="75" spans="1:9" ht="18" customHeight="1" x14ac:dyDescent="0.25">
      <c r="A75" s="399" t="s">
        <v>17</v>
      </c>
      <c r="B75" s="54" t="s">
        <v>65</v>
      </c>
      <c r="C75" s="55"/>
      <c r="D75" s="55"/>
      <c r="E75" s="55"/>
      <c r="F75" s="55"/>
      <c r="G75" s="55"/>
      <c r="H75" s="55"/>
      <c r="I75" s="56"/>
    </row>
    <row r="76" spans="1:9" ht="18" customHeight="1" x14ac:dyDescent="0.25">
      <c r="A76" s="408"/>
      <c r="B76" s="57" t="s">
        <v>66</v>
      </c>
      <c r="C76" s="43"/>
      <c r="D76" s="43"/>
      <c r="E76" s="43"/>
      <c r="F76" s="43"/>
      <c r="G76" s="43"/>
      <c r="H76" s="43"/>
      <c r="I76" s="44"/>
    </row>
    <row r="77" spans="1:9" ht="18" customHeight="1" x14ac:dyDescent="0.25">
      <c r="A77" s="408"/>
      <c r="B77" s="61" t="s">
        <v>142</v>
      </c>
      <c r="C77" s="43"/>
      <c r="D77" s="43"/>
      <c r="E77" s="43"/>
      <c r="F77" s="43"/>
      <c r="G77" s="43"/>
      <c r="H77" s="43"/>
      <c r="I77" s="44"/>
    </row>
    <row r="78" spans="1:9" ht="18" customHeight="1" x14ac:dyDescent="0.25">
      <c r="A78" s="146"/>
      <c r="B78" s="61" t="s">
        <v>143</v>
      </c>
      <c r="C78" s="43"/>
      <c r="D78" s="43"/>
      <c r="E78" s="43"/>
      <c r="F78" s="43"/>
      <c r="G78" s="43"/>
      <c r="H78" s="43"/>
      <c r="I78" s="44"/>
    </row>
    <row r="79" spans="1:9" ht="18" customHeight="1" x14ac:dyDescent="0.25">
      <c r="A79" s="66" t="s">
        <v>19</v>
      </c>
      <c r="B79" s="67" t="s">
        <v>112</v>
      </c>
      <c r="C79" s="68"/>
      <c r="D79" s="68"/>
      <c r="E79" s="68"/>
      <c r="F79" s="68"/>
      <c r="G79" s="68"/>
      <c r="H79" s="68"/>
      <c r="I79" s="69"/>
    </row>
    <row r="80" spans="1:9" ht="18" customHeight="1" x14ac:dyDescent="0.25">
      <c r="A80" s="399" t="s">
        <v>20</v>
      </c>
      <c r="B80" s="54" t="s">
        <v>144</v>
      </c>
      <c r="C80" s="55"/>
      <c r="D80" s="55"/>
      <c r="E80" s="55"/>
      <c r="F80" s="55"/>
      <c r="G80" s="55"/>
      <c r="H80" s="55"/>
      <c r="I80" s="56"/>
    </row>
    <row r="81" spans="1:34" ht="18" customHeight="1" x14ac:dyDescent="0.25">
      <c r="A81" s="408"/>
      <c r="B81" s="57" t="s">
        <v>145</v>
      </c>
      <c r="C81" s="43"/>
      <c r="D81" s="43"/>
      <c r="E81" s="43"/>
      <c r="F81" s="43"/>
      <c r="G81" s="43"/>
      <c r="H81" s="43"/>
      <c r="I81" s="44"/>
    </row>
    <row r="82" spans="1:34" ht="18" customHeight="1" x14ac:dyDescent="0.25">
      <c r="A82" s="400"/>
      <c r="B82" s="70" t="s">
        <v>146</v>
      </c>
      <c r="C82" s="58"/>
      <c r="D82" s="58"/>
      <c r="E82" s="58"/>
      <c r="F82" s="58"/>
      <c r="G82" s="58"/>
      <c r="H82" s="58"/>
      <c r="I82" s="59"/>
    </row>
    <row r="83" spans="1:34" s="19" customFormat="1" ht="9" customHeight="1" x14ac:dyDescent="0.2">
      <c r="A83" s="63"/>
      <c r="B83" s="64"/>
      <c r="C83" s="64"/>
      <c r="D83" s="64"/>
      <c r="E83" s="64"/>
      <c r="F83" s="64"/>
      <c r="G83" s="64"/>
      <c r="H83" s="64"/>
      <c r="I83" s="64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</row>
    <row r="84" spans="1:34" ht="18" customHeight="1" x14ac:dyDescent="0.25">
      <c r="A84" s="71"/>
      <c r="B84" s="72" t="s">
        <v>147</v>
      </c>
      <c r="C84" s="39"/>
      <c r="D84" s="39"/>
      <c r="E84" s="39"/>
      <c r="F84" s="39"/>
      <c r="G84" s="39"/>
      <c r="H84" s="39"/>
      <c r="I84" s="40"/>
    </row>
    <row r="85" spans="1:34" ht="18" customHeight="1" x14ac:dyDescent="0.25">
      <c r="A85" s="73"/>
      <c r="B85" s="74" t="s">
        <v>148</v>
      </c>
      <c r="C85" s="41"/>
      <c r="D85" s="41"/>
      <c r="E85" s="41"/>
      <c r="F85" s="41"/>
      <c r="G85" s="41"/>
      <c r="H85" s="41"/>
      <c r="I85" s="42"/>
    </row>
    <row r="86" spans="1:34" ht="18" customHeight="1" x14ac:dyDescent="0.25">
      <c r="A86" s="401" t="s">
        <v>25</v>
      </c>
      <c r="B86" s="54" t="s">
        <v>149</v>
      </c>
      <c r="C86" s="55"/>
      <c r="D86" s="55"/>
      <c r="E86" s="55"/>
      <c r="F86" s="55"/>
      <c r="G86" s="55"/>
      <c r="H86" s="55"/>
      <c r="I86" s="56"/>
    </row>
    <row r="87" spans="1:34" ht="18" customHeight="1" x14ac:dyDescent="0.25">
      <c r="A87" s="402"/>
      <c r="B87" s="91" t="s">
        <v>150</v>
      </c>
      <c r="C87" s="58"/>
      <c r="D87" s="58"/>
      <c r="E87" s="58"/>
      <c r="F87" s="58"/>
      <c r="G87" s="58"/>
      <c r="H87" s="58"/>
      <c r="I87" s="59"/>
    </row>
    <row r="88" spans="1:34" ht="18" customHeight="1" x14ac:dyDescent="0.25">
      <c r="A88" s="66" t="s">
        <v>26</v>
      </c>
      <c r="B88" s="67" t="s">
        <v>113</v>
      </c>
      <c r="C88" s="68"/>
      <c r="D88" s="68"/>
      <c r="E88" s="68"/>
      <c r="F88" s="68"/>
      <c r="G88" s="68"/>
      <c r="H88" s="68"/>
      <c r="I88" s="69"/>
    </row>
    <row r="89" spans="1:34" ht="18" customHeight="1" x14ac:dyDescent="0.25">
      <c r="A89" s="66" t="s">
        <v>29</v>
      </c>
      <c r="B89" s="67" t="s">
        <v>114</v>
      </c>
      <c r="C89" s="68"/>
      <c r="D89" s="68"/>
      <c r="E89" s="68"/>
      <c r="F89" s="68"/>
      <c r="G89" s="68"/>
      <c r="H89" s="68"/>
      <c r="I89" s="69"/>
    </row>
    <row r="90" spans="1:34" ht="18" customHeight="1" x14ac:dyDescent="0.25">
      <c r="A90" s="399" t="s">
        <v>32</v>
      </c>
      <c r="B90" s="54" t="s">
        <v>67</v>
      </c>
      <c r="C90" s="55"/>
      <c r="D90" s="55"/>
      <c r="E90" s="55"/>
      <c r="F90" s="55"/>
      <c r="G90" s="55"/>
      <c r="H90" s="55"/>
      <c r="I90" s="56"/>
    </row>
    <row r="91" spans="1:34" ht="18" customHeight="1" x14ac:dyDescent="0.25">
      <c r="A91" s="408"/>
      <c r="B91" s="75" t="s">
        <v>68</v>
      </c>
      <c r="C91" s="43"/>
      <c r="D91" s="43"/>
      <c r="E91" s="43"/>
      <c r="F91" s="43"/>
      <c r="G91" s="43"/>
      <c r="H91" s="43"/>
      <c r="I91" s="44"/>
    </row>
    <row r="92" spans="1:34" ht="18" customHeight="1" x14ac:dyDescent="0.25">
      <c r="A92" s="400"/>
      <c r="B92" s="76" t="s">
        <v>69</v>
      </c>
      <c r="C92" s="58"/>
      <c r="D92" s="58"/>
      <c r="E92" s="58"/>
      <c r="F92" s="58"/>
      <c r="G92" s="58"/>
      <c r="H92" s="58"/>
      <c r="I92" s="59"/>
    </row>
    <row r="93" spans="1:34" ht="18" customHeight="1" x14ac:dyDescent="0.25">
      <c r="A93" s="399" t="s">
        <v>34</v>
      </c>
      <c r="B93" s="54" t="s">
        <v>151</v>
      </c>
      <c r="C93" s="55"/>
      <c r="D93" s="55"/>
      <c r="E93" s="55"/>
      <c r="F93" s="55"/>
      <c r="G93" s="55"/>
      <c r="H93" s="55"/>
      <c r="I93" s="56"/>
    </row>
    <row r="94" spans="1:34" ht="18" customHeight="1" x14ac:dyDescent="0.25">
      <c r="A94" s="400"/>
      <c r="B94" s="70" t="s">
        <v>152</v>
      </c>
      <c r="C94" s="58"/>
      <c r="D94" s="58"/>
      <c r="E94" s="58"/>
      <c r="F94" s="58"/>
      <c r="G94" s="58"/>
      <c r="H94" s="58"/>
      <c r="I94" s="59"/>
    </row>
    <row r="95" spans="1:34" ht="18" customHeight="1" x14ac:dyDescent="0.25">
      <c r="A95" s="401" t="s">
        <v>37</v>
      </c>
      <c r="B95" s="54" t="s">
        <v>153</v>
      </c>
      <c r="C95" s="55"/>
      <c r="D95" s="55"/>
      <c r="E95" s="55"/>
      <c r="F95" s="55"/>
      <c r="G95" s="55"/>
      <c r="H95" s="55"/>
      <c r="I95" s="56"/>
    </row>
    <row r="96" spans="1:34" ht="18" customHeight="1" x14ac:dyDescent="0.25">
      <c r="A96" s="402"/>
      <c r="B96" s="91" t="s">
        <v>150</v>
      </c>
      <c r="C96" s="58"/>
      <c r="D96" s="58"/>
      <c r="E96" s="58"/>
      <c r="F96" s="58"/>
      <c r="G96" s="58"/>
      <c r="H96" s="58"/>
      <c r="I96" s="59"/>
    </row>
    <row r="97" spans="1:9" ht="18" customHeight="1" x14ac:dyDescent="0.25">
      <c r="A97" s="81" t="s">
        <v>189</v>
      </c>
      <c r="B97" s="78"/>
      <c r="C97" s="78"/>
      <c r="D97" s="78"/>
      <c r="E97" s="78"/>
      <c r="F97" s="78"/>
      <c r="G97" s="78"/>
      <c r="H97" s="78"/>
      <c r="I97" s="78"/>
    </row>
    <row r="98" spans="1:9" ht="13.2" x14ac:dyDescent="0.25"/>
    <row r="99" spans="1:9" ht="13.2" x14ac:dyDescent="0.25"/>
    <row r="100" spans="1:9" ht="13.2" x14ac:dyDescent="0.25"/>
    <row r="101" spans="1:9" ht="13.2" hidden="1" x14ac:dyDescent="0.25"/>
    <row r="102" spans="1:9" ht="13.2" hidden="1" x14ac:dyDescent="0.25"/>
    <row r="103" spans="1:9" ht="13.2" hidden="1" x14ac:dyDescent="0.25"/>
    <row r="104" spans="1:9" ht="13.2" hidden="1" x14ac:dyDescent="0.25"/>
    <row r="105" spans="1:9" ht="13.2" hidden="1" x14ac:dyDescent="0.25"/>
    <row r="106" spans="1:9" ht="13.2" hidden="1" x14ac:dyDescent="0.25"/>
    <row r="107" spans="1:9" ht="13.2" hidden="1" x14ac:dyDescent="0.25"/>
    <row r="108" spans="1:9" ht="13.2" hidden="1" x14ac:dyDescent="0.25"/>
    <row r="109" spans="1:9" ht="13.2" hidden="1" x14ac:dyDescent="0.25"/>
    <row r="110" spans="1:9" ht="13.2" hidden="1" x14ac:dyDescent="0.25"/>
    <row r="111" spans="1:9" ht="13.2" hidden="1" x14ac:dyDescent="0.25"/>
    <row r="112" spans="1:9" ht="13.2" hidden="1" x14ac:dyDescent="0.25"/>
    <row r="113" ht="13.2" hidden="1" x14ac:dyDescent="0.25"/>
    <row r="114" ht="18" customHeight="1" x14ac:dyDescent="0.25"/>
    <row r="115" ht="18" customHeight="1" x14ac:dyDescent="0.25"/>
    <row r="116" ht="18" customHeight="1" x14ac:dyDescent="0.25"/>
  </sheetData>
  <sheetProtection sheet="1" objects="1" scenarios="1"/>
  <mergeCells count="11">
    <mergeCell ref="A93:A94"/>
    <mergeCell ref="A95:A96"/>
    <mergeCell ref="A49:A50"/>
    <mergeCell ref="A51:A56"/>
    <mergeCell ref="A61:A63"/>
    <mergeCell ref="A64:A68"/>
    <mergeCell ref="A75:A77"/>
    <mergeCell ref="A70:A73"/>
    <mergeCell ref="A80:A82"/>
    <mergeCell ref="A86:A87"/>
    <mergeCell ref="A90:A92"/>
  </mergeCells>
  <printOptions horizontalCentered="1"/>
  <pageMargins left="0.2" right="0.2" top="0.75" bottom="0.5" header="0.25" footer="0.25"/>
  <pageSetup fitToHeight="2" orientation="portrait" r:id="rId1"/>
  <headerFooter>
    <oddFooter>&amp;C&amp;"Times New Roman,Regular"Page &amp;P of &amp;N</oddFooter>
  </headerFooter>
  <rowBreaks count="1" manualBreakCount="1">
    <brk id="5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  <pageSetUpPr fitToPage="1"/>
  </sheetPr>
  <dimension ref="A1:AH62"/>
  <sheetViews>
    <sheetView zoomScaleNormal="100" workbookViewId="0"/>
  </sheetViews>
  <sheetFormatPr defaultColWidth="8.88671875" defaultRowHeight="13.2" zeroHeight="1" x14ac:dyDescent="0.25"/>
  <cols>
    <col min="1" max="1" width="8.77734375" style="12" customWidth="1"/>
    <col min="2" max="10" width="7.77734375" style="12" customWidth="1"/>
    <col min="11" max="11" width="9.77734375" style="12" customWidth="1"/>
    <col min="12" max="16384" width="8.88671875" style="12"/>
  </cols>
  <sheetData>
    <row r="1" spans="1:34" s="93" customFormat="1" ht="15" customHeight="1" x14ac:dyDescent="0.25">
      <c r="A1" s="147"/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34" s="93" customFormat="1" ht="18" customHeight="1" x14ac:dyDescent="0.25">
      <c r="A2" s="143" t="s">
        <v>167</v>
      </c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34" s="93" customFormat="1" ht="18" customHeight="1" x14ac:dyDescent="0.25">
      <c r="A3" s="144" t="s">
        <v>90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34" s="93" customFormat="1" x14ac:dyDescent="0.25">
      <c r="A4" s="147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34" s="93" customFormat="1" ht="15" customHeight="1" x14ac:dyDescent="0.25">
      <c r="A5" s="147" t="s">
        <v>161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34" s="93" customFormat="1" ht="15" customHeight="1" x14ac:dyDescent="0.25">
      <c r="A6" s="147" t="s">
        <v>160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34" s="93" customFormat="1" ht="9.9" customHeight="1" x14ac:dyDescent="0.25">
      <c r="A7" s="147"/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34" s="93" customFormat="1" ht="15" customHeight="1" x14ac:dyDescent="0.25">
      <c r="A8" s="147" t="s">
        <v>164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34" s="93" customFormat="1" ht="15" customHeight="1" x14ac:dyDescent="0.25">
      <c r="A9" s="147" t="s">
        <v>163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34" s="93" customFormat="1" ht="15" customHeight="1" x14ac:dyDescent="0.25">
      <c r="A10" s="147" t="s">
        <v>162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34" s="93" customFormat="1" ht="9.9" customHeight="1" x14ac:dyDescent="0.25">
      <c r="A11" s="147"/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34" s="19" customFormat="1" ht="15" customHeight="1" x14ac:dyDescent="0.25">
      <c r="A12" s="29" t="s">
        <v>169</v>
      </c>
      <c r="B12" s="20"/>
      <c r="C12" s="20"/>
      <c r="D12" s="20"/>
      <c r="E12" s="20"/>
      <c r="F12" s="20"/>
      <c r="G12" s="20"/>
      <c r="H12" s="20"/>
      <c r="I12" s="20"/>
      <c r="J12" s="96"/>
      <c r="K12" s="9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s="19" customFormat="1" ht="15" customHeight="1" x14ac:dyDescent="0.25">
      <c r="A13" s="29" t="s">
        <v>165</v>
      </c>
      <c r="B13" s="20"/>
      <c r="C13" s="20"/>
      <c r="D13" s="20"/>
      <c r="E13" s="20"/>
      <c r="F13" s="20"/>
      <c r="G13" s="20"/>
      <c r="H13" s="20"/>
      <c r="I13" s="20"/>
      <c r="J13" s="96"/>
      <c r="K13" s="9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s="19" customFormat="1" ht="9.9" customHeight="1" x14ac:dyDescent="0.25">
      <c r="A14" s="29"/>
      <c r="B14" s="20"/>
      <c r="C14" s="20"/>
      <c r="D14" s="20"/>
      <c r="E14" s="20"/>
      <c r="F14" s="20"/>
      <c r="G14" s="20"/>
      <c r="H14" s="20"/>
      <c r="I14" s="20"/>
      <c r="J14" s="96"/>
      <c r="K14" s="9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s="93" customFormat="1" ht="15" customHeight="1" x14ac:dyDescent="0.25">
      <c r="A15" s="147" t="s">
        <v>182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34" s="93" customFormat="1" ht="15" customHeight="1" x14ac:dyDescent="0.25">
      <c r="A16" s="147" t="s">
        <v>183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 s="93" customFormat="1" ht="9.9" customHeight="1" x14ac:dyDescent="0.25">
      <c r="A17" s="147"/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 s="98" customFormat="1" ht="15" customHeight="1" x14ac:dyDescent="0.25">
      <c r="A18" s="147" t="s">
        <v>45</v>
      </c>
      <c r="B18" s="97"/>
      <c r="C18" s="147" t="s">
        <v>170</v>
      </c>
      <c r="D18" s="147"/>
      <c r="E18" s="147"/>
      <c r="F18" s="147"/>
      <c r="G18" s="147"/>
      <c r="H18" s="97"/>
      <c r="I18" s="97"/>
      <c r="J18" s="97"/>
      <c r="K18" s="97"/>
    </row>
    <row r="19" spans="1:11" s="98" customFormat="1" ht="15" customHeight="1" x14ac:dyDescent="0.25">
      <c r="A19" s="147" t="s">
        <v>46</v>
      </c>
      <c r="B19" s="97"/>
      <c r="C19" s="147" t="s">
        <v>78</v>
      </c>
      <c r="D19" s="147"/>
      <c r="E19" s="147"/>
      <c r="F19" s="147"/>
      <c r="G19" s="147"/>
      <c r="H19" s="97"/>
      <c r="I19" s="97"/>
      <c r="J19" s="97"/>
      <c r="K19" s="97"/>
    </row>
    <row r="20" spans="1:11" s="98" customFormat="1" ht="15" customHeight="1" x14ac:dyDescent="0.25">
      <c r="A20" s="147" t="s">
        <v>47</v>
      </c>
      <c r="B20" s="97"/>
      <c r="C20" s="409" t="s">
        <v>154</v>
      </c>
      <c r="D20" s="409"/>
      <c r="E20" s="409"/>
      <c r="F20" s="409"/>
      <c r="G20" s="409"/>
      <c r="H20" s="99"/>
      <c r="I20" s="97"/>
      <c r="J20" s="97"/>
      <c r="K20" s="97"/>
    </row>
    <row r="21" spans="1:11" s="98" customFormat="1" ht="15" customHeight="1" x14ac:dyDescent="0.25">
      <c r="A21" s="147" t="s">
        <v>48</v>
      </c>
      <c r="B21" s="97"/>
      <c r="C21" s="147" t="s">
        <v>49</v>
      </c>
      <c r="D21" s="147"/>
      <c r="E21" s="147"/>
      <c r="F21" s="147"/>
      <c r="G21" s="147"/>
      <c r="H21" s="97"/>
      <c r="I21" s="97"/>
      <c r="J21" s="97"/>
      <c r="K21" s="97"/>
    </row>
    <row r="22" spans="1:11" s="93" customFormat="1" ht="9.9" customHeight="1" x14ac:dyDescent="0.25">
      <c r="A22" s="147"/>
      <c r="B22" s="92"/>
      <c r="C22" s="147"/>
      <c r="D22" s="147"/>
      <c r="E22" s="147"/>
      <c r="F22" s="147"/>
      <c r="G22" s="147"/>
      <c r="H22" s="92"/>
      <c r="I22" s="92"/>
      <c r="J22" s="92"/>
      <c r="K22" s="92"/>
    </row>
    <row r="23" spans="1:11" s="93" customFormat="1" ht="15" customHeight="1" x14ac:dyDescent="0.25">
      <c r="A23" s="147" t="s">
        <v>79</v>
      </c>
      <c r="B23" s="92"/>
      <c r="C23" s="147" t="s">
        <v>87</v>
      </c>
      <c r="D23" s="147"/>
      <c r="E23" s="147"/>
      <c r="F23" s="147"/>
      <c r="G23" s="147"/>
      <c r="H23" s="92"/>
      <c r="I23" s="92"/>
      <c r="J23" s="92"/>
      <c r="K23" s="92"/>
    </row>
    <row r="24" spans="1:11" s="93" customFormat="1" ht="15" customHeight="1" x14ac:dyDescent="0.25">
      <c r="A24" s="147" t="s">
        <v>80</v>
      </c>
      <c r="B24" s="92"/>
      <c r="C24" s="147" t="s">
        <v>81</v>
      </c>
      <c r="D24" s="147"/>
      <c r="E24" s="147"/>
      <c r="F24" s="147"/>
      <c r="G24" s="147"/>
      <c r="H24" s="92"/>
      <c r="I24" s="92"/>
      <c r="J24" s="92"/>
      <c r="K24" s="92"/>
    </row>
    <row r="25" spans="1:11" s="93" customFormat="1" ht="9.9" customHeight="1" x14ac:dyDescent="0.25">
      <c r="A25" s="147"/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s="93" customFormat="1" ht="15" customHeight="1" x14ac:dyDescent="0.25">
      <c r="A26" s="100" t="s">
        <v>155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1" s="93" customFormat="1" ht="15" customHeight="1" x14ac:dyDescent="0.25">
      <c r="A27" s="101" t="s">
        <v>156</v>
      </c>
      <c r="B27" s="92"/>
      <c r="C27" s="92"/>
      <c r="D27" s="92"/>
      <c r="E27" s="92"/>
      <c r="F27" s="92"/>
      <c r="G27" s="102"/>
      <c r="H27" s="92"/>
      <c r="I27" s="92"/>
      <c r="J27" s="92"/>
      <c r="K27" s="92"/>
    </row>
    <row r="28" spans="1:11" s="93" customFormat="1" ht="9.9" customHeight="1" x14ac:dyDescent="0.25">
      <c r="A28" s="147"/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 s="105" customFormat="1" ht="15" customHeight="1" x14ac:dyDescent="0.25">
      <c r="A29" s="103" t="s">
        <v>92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92"/>
    </row>
    <row r="30" spans="1:11" s="105" customFormat="1" ht="15" customHeight="1" x14ac:dyDescent="0.25">
      <c r="A30" s="103" t="s">
        <v>91</v>
      </c>
      <c r="B30" s="104"/>
      <c r="C30" s="104"/>
      <c r="D30" s="104"/>
      <c r="E30" s="104"/>
      <c r="F30" s="104"/>
      <c r="G30" s="104"/>
      <c r="H30" s="104"/>
      <c r="I30" s="104"/>
      <c r="J30" s="104"/>
      <c r="K30" s="92"/>
    </row>
    <row r="31" spans="1:11" s="105" customFormat="1" ht="9.9" customHeight="1" x14ac:dyDescent="0.25">
      <c r="A31" s="106"/>
      <c r="B31" s="96"/>
      <c r="C31" s="96"/>
      <c r="D31" s="96"/>
      <c r="E31" s="96"/>
      <c r="F31" s="96"/>
      <c r="G31" s="96"/>
      <c r="H31" s="96"/>
      <c r="I31" s="96"/>
      <c r="J31" s="96"/>
      <c r="K31" s="92"/>
    </row>
    <row r="32" spans="1:11" s="93" customFormat="1" ht="15" customHeight="1" x14ac:dyDescent="0.25">
      <c r="A32" s="147" t="s">
        <v>82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</row>
    <row r="33" spans="1:11" s="93" customFormat="1" ht="15" customHeight="1" x14ac:dyDescent="0.25">
      <c r="A33" s="147" t="s">
        <v>83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</row>
    <row r="34" spans="1:11" s="93" customFormat="1" ht="9.9" customHeight="1" x14ac:dyDescent="0.25">
      <c r="A34" s="147"/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s="93" customFormat="1" ht="18" customHeight="1" x14ac:dyDescent="0.25">
      <c r="A35" s="107" t="s">
        <v>84</v>
      </c>
      <c r="B35" s="108"/>
      <c r="C35" s="108"/>
      <c r="D35" s="108"/>
      <c r="E35" s="109"/>
      <c r="F35" s="109"/>
      <c r="G35" s="109"/>
      <c r="H35" s="109"/>
      <c r="I35" s="109"/>
      <c r="J35" s="109"/>
      <c r="K35" s="110"/>
    </row>
    <row r="36" spans="1:11" s="123" customFormat="1" ht="21.9" customHeight="1" x14ac:dyDescent="0.2">
      <c r="A36" s="135"/>
      <c r="B36" s="136" t="s">
        <v>157</v>
      </c>
      <c r="C36" s="137"/>
      <c r="D36" s="137"/>
      <c r="E36" s="137"/>
      <c r="F36" s="137"/>
      <c r="G36" s="137"/>
      <c r="H36" s="137"/>
      <c r="I36" s="137"/>
      <c r="J36" s="137"/>
      <c r="K36" s="138"/>
    </row>
    <row r="37" spans="1:11" s="123" customFormat="1" ht="18" customHeight="1" x14ac:dyDescent="0.2">
      <c r="A37" s="135"/>
      <c r="B37" s="136" t="s">
        <v>158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1:11" s="123" customFormat="1" ht="18" customHeight="1" x14ac:dyDescent="0.2">
      <c r="A38" s="135"/>
      <c r="B38" s="410" t="s">
        <v>166</v>
      </c>
      <c r="C38" s="411"/>
      <c r="D38" s="411"/>
      <c r="E38" s="411"/>
      <c r="F38" s="411"/>
      <c r="G38" s="411"/>
      <c r="H38" s="411"/>
      <c r="I38" s="411"/>
      <c r="J38" s="411"/>
      <c r="K38" s="412"/>
    </row>
    <row r="39" spans="1:11" s="123" customFormat="1" ht="18" customHeight="1" x14ac:dyDescent="0.2">
      <c r="A39" s="135"/>
      <c r="B39" s="410" t="s">
        <v>88</v>
      </c>
      <c r="C39" s="413"/>
      <c r="D39" s="413"/>
      <c r="E39" s="413"/>
      <c r="F39" s="413"/>
      <c r="G39" s="413"/>
      <c r="H39" s="413"/>
      <c r="I39" s="413"/>
      <c r="J39" s="413"/>
      <c r="K39" s="412"/>
    </row>
    <row r="40" spans="1:11" s="93" customFormat="1" ht="9.9" customHeight="1" x14ac:dyDescent="0.25">
      <c r="A40" s="111"/>
      <c r="B40" s="114"/>
      <c r="C40" s="112"/>
      <c r="D40" s="112"/>
      <c r="E40" s="112"/>
      <c r="F40" s="112"/>
      <c r="G40" s="112"/>
      <c r="H40" s="112"/>
      <c r="I40" s="112"/>
      <c r="J40" s="112"/>
      <c r="K40" s="113"/>
    </row>
    <row r="41" spans="1:11" s="93" customFormat="1" ht="24.9" customHeight="1" x14ac:dyDescent="0.25">
      <c r="A41" s="115" t="s">
        <v>159</v>
      </c>
      <c r="B41" s="116"/>
      <c r="C41" s="117"/>
      <c r="D41" s="117"/>
      <c r="E41" s="117"/>
      <c r="F41" s="117"/>
      <c r="G41" s="117"/>
      <c r="H41" s="117"/>
      <c r="I41" s="117"/>
      <c r="J41" s="117"/>
      <c r="K41" s="118"/>
    </row>
    <row r="42" spans="1:11" s="93" customFormat="1" ht="8.1" customHeight="1" x14ac:dyDescent="0.25">
      <c r="A42" s="119"/>
      <c r="B42" s="119"/>
      <c r="C42" s="92"/>
      <c r="D42" s="92"/>
      <c r="E42" s="92"/>
      <c r="F42" s="92"/>
      <c r="G42" s="92"/>
      <c r="H42" s="92"/>
      <c r="I42" s="92"/>
      <c r="J42" s="92"/>
      <c r="K42" s="92"/>
    </row>
    <row r="43" spans="1:11" s="123" customFormat="1" ht="18" customHeight="1" x14ac:dyDescent="0.25">
      <c r="A43" s="414" t="s">
        <v>6</v>
      </c>
      <c r="B43" s="120" t="s">
        <v>175</v>
      </c>
      <c r="C43" s="121"/>
      <c r="D43" s="121"/>
      <c r="E43" s="121"/>
      <c r="F43" s="121"/>
      <c r="G43" s="121"/>
      <c r="H43" s="121"/>
      <c r="I43" s="121"/>
      <c r="J43" s="121"/>
      <c r="K43" s="122"/>
    </row>
    <row r="44" spans="1:11" s="123" customFormat="1" ht="18" customHeight="1" x14ac:dyDescent="0.25">
      <c r="A44" s="415"/>
      <c r="B44" s="124" t="s">
        <v>176</v>
      </c>
      <c r="C44" s="125"/>
      <c r="D44" s="125"/>
      <c r="E44" s="125"/>
      <c r="F44" s="125"/>
      <c r="G44" s="125"/>
      <c r="H44" s="125"/>
      <c r="I44" s="125"/>
      <c r="J44" s="125"/>
      <c r="K44" s="126"/>
    </row>
    <row r="45" spans="1:11" s="123" customFormat="1" ht="18" customHeight="1" x14ac:dyDescent="0.25">
      <c r="A45" s="139" t="s">
        <v>9</v>
      </c>
      <c r="B45" s="127" t="s">
        <v>85</v>
      </c>
      <c r="C45" s="128"/>
      <c r="D45" s="128"/>
      <c r="E45" s="128"/>
      <c r="F45" s="128"/>
      <c r="G45" s="128"/>
      <c r="H45" s="128"/>
      <c r="I45" s="128"/>
      <c r="J45" s="128"/>
      <c r="K45" s="129"/>
    </row>
    <row r="46" spans="1:11" s="123" customFormat="1" ht="18" customHeight="1" x14ac:dyDescent="0.25">
      <c r="A46" s="414" t="s">
        <v>10</v>
      </c>
      <c r="B46" s="130" t="s">
        <v>192</v>
      </c>
      <c r="C46" s="121"/>
      <c r="D46" s="121"/>
      <c r="E46" s="121"/>
      <c r="F46" s="121"/>
      <c r="G46" s="121"/>
      <c r="H46" s="121"/>
      <c r="I46" s="121"/>
      <c r="J46" s="121"/>
      <c r="K46" s="122"/>
    </row>
    <row r="47" spans="1:11" s="123" customFormat="1" ht="18" customHeight="1" x14ac:dyDescent="0.25">
      <c r="A47" s="416"/>
      <c r="B47" s="140" t="s">
        <v>193</v>
      </c>
      <c r="C47" s="125"/>
      <c r="D47" s="125"/>
      <c r="E47" s="125"/>
      <c r="F47" s="125"/>
      <c r="G47" s="125"/>
      <c r="H47" s="125"/>
      <c r="I47" s="125"/>
      <c r="J47" s="125"/>
      <c r="K47" s="126"/>
    </row>
    <row r="48" spans="1:11" s="123" customFormat="1" ht="18" customHeight="1" x14ac:dyDescent="0.25">
      <c r="A48" s="414" t="s">
        <v>16</v>
      </c>
      <c r="B48" s="130" t="s">
        <v>195</v>
      </c>
      <c r="C48" s="121"/>
      <c r="D48" s="121"/>
      <c r="E48" s="121"/>
      <c r="F48" s="121"/>
      <c r="G48" s="121"/>
      <c r="H48" s="121"/>
      <c r="I48" s="121"/>
      <c r="J48" s="121"/>
      <c r="K48" s="122"/>
    </row>
    <row r="49" spans="1:11" s="123" customFormat="1" ht="18" customHeight="1" x14ac:dyDescent="0.25">
      <c r="A49" s="416"/>
      <c r="B49" s="140" t="s">
        <v>194</v>
      </c>
      <c r="C49" s="125"/>
      <c r="D49" s="125"/>
      <c r="E49" s="125"/>
      <c r="F49" s="125"/>
      <c r="G49" s="125"/>
      <c r="H49" s="125"/>
      <c r="I49" s="125"/>
      <c r="J49" s="125"/>
      <c r="K49" s="126"/>
    </row>
    <row r="50" spans="1:11" s="123" customFormat="1" ht="18" customHeight="1" x14ac:dyDescent="0.25">
      <c r="A50" s="139" t="s">
        <v>17</v>
      </c>
      <c r="B50" s="127" t="s">
        <v>89</v>
      </c>
      <c r="C50" s="128"/>
      <c r="D50" s="128"/>
      <c r="E50" s="128"/>
      <c r="F50" s="128"/>
      <c r="G50" s="128"/>
      <c r="H50" s="128"/>
      <c r="I50" s="128"/>
      <c r="J50" s="128"/>
      <c r="K50" s="129"/>
    </row>
    <row r="51" spans="1:11" s="123" customFormat="1" ht="18" customHeight="1" x14ac:dyDescent="0.25">
      <c r="A51" s="414" t="s">
        <v>19</v>
      </c>
      <c r="B51" s="120" t="s">
        <v>196</v>
      </c>
      <c r="C51" s="121"/>
      <c r="D51" s="121"/>
      <c r="E51" s="121"/>
      <c r="F51" s="121"/>
      <c r="G51" s="121"/>
      <c r="H51" s="121"/>
      <c r="I51" s="121"/>
      <c r="J51" s="121"/>
      <c r="K51" s="122"/>
    </row>
    <row r="52" spans="1:11" s="123" customFormat="1" ht="18" customHeight="1" x14ac:dyDescent="0.25">
      <c r="A52" s="416"/>
      <c r="B52" s="124" t="s">
        <v>197</v>
      </c>
      <c r="C52" s="125"/>
      <c r="D52" s="125"/>
      <c r="E52" s="125"/>
      <c r="F52" s="125"/>
      <c r="G52" s="125"/>
      <c r="H52" s="125"/>
      <c r="I52" s="125"/>
      <c r="J52" s="125"/>
      <c r="K52" s="126"/>
    </row>
    <row r="53" spans="1:11" s="93" customFormat="1" ht="9.9" customHeight="1" x14ac:dyDescent="0.25">
      <c r="A53" s="147"/>
      <c r="B53" s="147"/>
      <c r="C53" s="92"/>
      <c r="D53" s="92"/>
      <c r="E53" s="92"/>
      <c r="F53" s="92"/>
      <c r="G53" s="92"/>
      <c r="H53" s="92"/>
      <c r="I53" s="92"/>
      <c r="J53" s="92"/>
      <c r="K53" s="92"/>
    </row>
    <row r="54" spans="1:11" s="93" customFormat="1" ht="18" customHeight="1" x14ac:dyDescent="0.25">
      <c r="A54" s="131" t="s">
        <v>86</v>
      </c>
      <c r="B54" s="147"/>
      <c r="C54" s="92"/>
      <c r="D54" s="92"/>
      <c r="E54" s="92"/>
      <c r="F54" s="92"/>
      <c r="G54" s="92"/>
      <c r="H54" s="92"/>
      <c r="I54" s="92"/>
      <c r="J54" s="92"/>
      <c r="K54" s="92"/>
    </row>
    <row r="55" spans="1:11" s="93" customFormat="1" ht="20.100000000000001" customHeight="1" x14ac:dyDescent="0.3">
      <c r="A55" s="132"/>
      <c r="B55" s="133" t="s">
        <v>199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1:11" s="93" customFormat="1" ht="9.9" customHeight="1" x14ac:dyDescent="0.25">
      <c r="A56" s="134"/>
      <c r="B56" s="147"/>
      <c r="C56" s="92"/>
      <c r="D56" s="92"/>
      <c r="E56" s="92"/>
      <c r="F56" s="92"/>
      <c r="G56" s="92"/>
      <c r="H56" s="92"/>
      <c r="I56" s="92"/>
      <c r="J56" s="92"/>
      <c r="K56" s="92"/>
    </row>
    <row r="57" spans="1:11" s="93" customFormat="1" ht="18" customHeight="1" x14ac:dyDescent="0.25">
      <c r="A57" s="131" t="s">
        <v>171</v>
      </c>
      <c r="B57" s="147"/>
      <c r="C57" s="92"/>
      <c r="D57" s="92"/>
      <c r="E57" s="92"/>
      <c r="F57" s="92"/>
      <c r="G57" s="92"/>
      <c r="H57" s="92"/>
      <c r="I57" s="92"/>
      <c r="J57" s="92"/>
      <c r="K57" s="92"/>
    </row>
    <row r="58" spans="1:11" s="93" customFormat="1" ht="9.9" customHeight="1" x14ac:dyDescent="0.25">
      <c r="A58" s="147"/>
      <c r="B58" s="147"/>
      <c r="C58" s="92"/>
      <c r="D58" s="92"/>
      <c r="E58" s="92"/>
      <c r="F58" s="92"/>
      <c r="G58" s="92"/>
      <c r="H58" s="92"/>
      <c r="I58" s="92"/>
      <c r="J58" s="92"/>
      <c r="K58" s="92"/>
    </row>
    <row r="59" spans="1:11" s="142" customFormat="1" ht="18" customHeight="1" x14ac:dyDescent="0.25">
      <c r="A59" s="141" t="s">
        <v>198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1" x14ac:dyDescent="0.25"/>
    <row r="61" spans="1:11" x14ac:dyDescent="0.25"/>
    <row r="62" spans="1:11" x14ac:dyDescent="0.25"/>
  </sheetData>
  <sheetProtection sheet="1" objects="1" scenarios="1"/>
  <mergeCells count="7">
    <mergeCell ref="C20:G20"/>
    <mergeCell ref="B38:K38"/>
    <mergeCell ref="B39:K39"/>
    <mergeCell ref="A43:A44"/>
    <mergeCell ref="A51:A52"/>
    <mergeCell ref="A48:A49"/>
    <mergeCell ref="A46:A47"/>
  </mergeCells>
  <printOptions horizontalCentered="1"/>
  <pageMargins left="0.2" right="0.2" top="0.5" bottom="0.25" header="0.25" footer="0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Brewery LIQ526</vt:lpstr>
      <vt:lpstr>Sales to Distributor LIQ526-A</vt:lpstr>
      <vt:lpstr>LIQ526 Instructions</vt:lpstr>
      <vt:lpstr>LIQ526-A Instructions</vt:lpstr>
      <vt:lpstr>'Brewery LIQ526'!Print_Area</vt:lpstr>
      <vt:lpstr>'LIQ526 Instructions'!Print_Area</vt:lpstr>
      <vt:lpstr>'LIQ526-A Instructions'!Print_Area</vt:lpstr>
      <vt:lpstr>'Sales to Distributor LIQ526-A'!Print_Area</vt:lpstr>
      <vt:lpstr>'LIQ526 Instructions'!Print_Titles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Benson</dc:creator>
  <cp:lastModifiedBy>Martens, Jason A (LCB)</cp:lastModifiedBy>
  <cp:lastPrinted>2025-02-07T20:07:14Z</cp:lastPrinted>
  <dcterms:created xsi:type="dcterms:W3CDTF">2014-05-02T17:13:40Z</dcterms:created>
  <dcterms:modified xsi:type="dcterms:W3CDTF">2025-02-07T20:07:52Z</dcterms:modified>
</cp:coreProperties>
</file>